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6820" activeTab="2"/>
  </bookViews>
  <sheets>
    <sheet name="科硕、法学法硕" sheetId="1" r:id="rId1"/>
    <sheet name="博士" sheetId="2" r:id="rId2"/>
    <sheet name="法硕（非法学）" sheetId="3" r:id="rId3"/>
    <sheet name="研究生助学金" sheetId="4" r:id="rId4"/>
  </sheets>
  <externalReferences>
    <externalReference r:id="rId5"/>
  </externalReferences>
  <definedNames>
    <definedName name="_xlnm._FilterDatabase" localSheetId="1" hidden="1">博士!$A$1:$P$14</definedName>
    <definedName name="_xlnm._FilterDatabase" localSheetId="2" hidden="1">'法硕（非法学）'!$A$1:$P$41</definedName>
    <definedName name="_xlnm._FilterDatabase" localSheetId="0" hidden="1">科硕、法学法硕!$A$1:$Q$10</definedName>
    <definedName name="_xlnm._FilterDatabase" localSheetId="3" hidden="1">研究生助学金!$A$1:$M$19</definedName>
  </definedNames>
  <calcPr calcId="144525"/>
</workbook>
</file>

<file path=xl/sharedStrings.xml><?xml version="1.0" encoding="utf-8"?>
<sst xmlns="http://schemas.openxmlformats.org/spreadsheetml/2006/main" count="923" uniqueCount="343">
  <si>
    <t>序号</t>
  </si>
  <si>
    <t>姓名</t>
  </si>
  <si>
    <t>学号</t>
  </si>
  <si>
    <t>是否参加了本年度校级评奖评优，并参与班级公示</t>
  </si>
  <si>
    <t>类别</t>
  </si>
  <si>
    <t>年级</t>
  </si>
  <si>
    <t>学习成绩加权平均分（仅限上一学年）（不计算学习成绩的博士生可填“无”）</t>
  </si>
  <si>
    <t>是否有课程挂科</t>
  </si>
  <si>
    <t>科研情况/获奖情况（仅限上一学年且去年已使用过的院设参评材料不得再次使用，填写样式为：1.期刊论文类：XXXX，《中国法律评论》2021年第4期，作者，核心期刊，21分（30*0.7）；2.学术会议论文及主题发言：（1）主题发言《XXXX》，其他会议，由XX主办的“XXX”学术研讨会（2021年4月），10分。）</t>
  </si>
  <si>
    <t xml:space="preserve">科研总分（仅限上一学年）
</t>
  </si>
  <si>
    <t>社会工作、文体项目（仅限上一学年且去年已使用过的院设参评材料不得再次使用，填写样式为1.社会工作：（1）党支部书记、良好、6分；2.文体活动：2020-2021金秋体育文化节女子乒乓球比赛，院级，第2名，2分。）</t>
  </si>
  <si>
    <t>社会工作、文体总分（仅限上一学年）</t>
  </si>
  <si>
    <t>社会实践参与与获奖情况（仅限上一学年且去年已使用过的院设参评材料不得再次使用）</t>
  </si>
  <si>
    <t>总分</t>
  </si>
  <si>
    <t>学业</t>
  </si>
  <si>
    <t>科研</t>
  </si>
  <si>
    <t>文体</t>
  </si>
  <si>
    <t>郑巧颖</t>
  </si>
  <si>
    <t>22102034</t>
  </si>
  <si>
    <t>是</t>
  </si>
  <si>
    <t>学硕</t>
  </si>
  <si>
    <t>2021级</t>
  </si>
  <si>
    <t>87.81</t>
  </si>
  <si>
    <t>否</t>
  </si>
  <si>
    <t>专著：《国际知识产权发展报告2020》，中国人民大学出版社2022年6月版，参与撰写章节，5分。</t>
  </si>
  <si>
    <t>5</t>
  </si>
  <si>
    <t>兼职团委副书记、优秀、12分</t>
  </si>
  <si>
    <t>12</t>
  </si>
  <si>
    <t>无</t>
  </si>
  <si>
    <t>于丰华</t>
  </si>
  <si>
    <t>22102044</t>
  </si>
  <si>
    <t>91.27</t>
  </si>
  <si>
    <t>2. 学术会议：主题发言，《数字人权保护的国际法意蕴及困境纾解》，省级，2022年浙江省法学会国际法年会会议，浙江省法学会主办，2022年8月30日，公开出版（已录用待出版），独作，20分。</t>
  </si>
  <si>
    <t>2.文体活动：（1）光华法学院2021年“金秋体育文化节”乒乓球女子单打第一名，3分；（2）浙江大学2022年“夏季杯”乒乓球女子单打第一名，6分。</t>
  </si>
  <si>
    <t>云佳伦</t>
  </si>
  <si>
    <t>22102009</t>
  </si>
  <si>
    <t>88.19</t>
  </si>
  <si>
    <t>0</t>
  </si>
  <si>
    <t>1.社会工作：（1）兼职辅导员（党支部书记），优秀，10分；</t>
  </si>
  <si>
    <t>10</t>
  </si>
  <si>
    <t>陈睿恒</t>
  </si>
  <si>
    <t>22102172</t>
  </si>
  <si>
    <t>法律硕士（法学）</t>
  </si>
  <si>
    <t>90.43</t>
  </si>
  <si>
    <t>1.学术竞赛：院级，第四届“德恒杯”学生学术论文大赛，二等奖，40分。</t>
  </si>
  <si>
    <t>（1）2022年7-8月，多次担任社区志愿者，在核酸检测点负责采集登记信息、维持现场秩序和帮助居民解决检测相关问题的工作；（2）2022年4-7月，在海通证券投资银行部实习，2022年7月，在中信证券合规部实习，2022年8月起，在招商证券投资银行委员会实习，上一学年累计实习时间达到5个月。</t>
  </si>
  <si>
    <t>王思琦</t>
  </si>
  <si>
    <t>22102028</t>
  </si>
  <si>
    <t>90.60</t>
  </si>
  <si>
    <t>1.社会工作：（1）班级、班长、优秀、8分； 2.文体活动：浙大光华法学院金秋体育文化节拔河对抗赛二等奖、2分</t>
  </si>
  <si>
    <t>胡华芳</t>
  </si>
  <si>
    <t>22102183</t>
  </si>
  <si>
    <t>86.98</t>
  </si>
  <si>
    <t>文体活动【一共7分】：校级三好杯团体第7，1分；金秋体育羽毛球比赛，院级，女双第1+混双第1，6分</t>
  </si>
  <si>
    <t>夏淑娴</t>
  </si>
  <si>
    <t>22102003</t>
  </si>
  <si>
    <t>88.92</t>
  </si>
  <si>
    <t>文体活动：2021年金秋体育文化节拔河比赛二等奖，院级，2分</t>
  </si>
  <si>
    <t>2</t>
  </si>
  <si>
    <t>1、2022/03-2022/09 在北京市竞天公诚律师事务所（杭州）实习。2、在2021年秋季担任教育教学中心办助管 3、在2022年春季开学时期担任志愿者</t>
  </si>
  <si>
    <t>张俊胡杰</t>
  </si>
  <si>
    <t>22102031</t>
  </si>
  <si>
    <t>90.24</t>
  </si>
  <si>
    <t>（1）光华法学院团委兼职副书记（学生）、优秀、12分；（2）党支部、宣传委员、优秀、4分。</t>
  </si>
  <si>
    <t>16</t>
  </si>
  <si>
    <t>参与贵州湄潭支教一年，2021年8月所在团队获得贵州省优秀研究生支教团</t>
  </si>
  <si>
    <t>徐文泽</t>
  </si>
  <si>
    <t>22102038</t>
  </si>
  <si>
    <t>90.00</t>
  </si>
  <si>
    <t>1.社会工作：班级、体育委员、良好、3分； 2.文体活动：浙大光华法学院金秋体育文化节拔河对抗赛二等奖、2分</t>
  </si>
  <si>
    <t>科研总分（仅限上一学年）</t>
  </si>
  <si>
    <t>社会工作、文体项目（仅限上一学年）</t>
  </si>
  <si>
    <t>杨笑宇</t>
  </si>
  <si>
    <t>12002002</t>
  </si>
  <si>
    <t>博士</t>
  </si>
  <si>
    <t>2020级</t>
  </si>
  <si>
    <t>1.期刊论文类：（1）《论类推解释的司法应用》，《浙大法律评论》（第7卷），唯一作者，核心期刊，30分。（2）《麦考密克后果注意论证理论述评》，《法律方法）（第37卷），唯一作者，CSSCI期刊来源集刊，20分。</t>
  </si>
  <si>
    <t>0分</t>
  </si>
  <si>
    <t>刘宁</t>
  </si>
  <si>
    <t>12002009</t>
  </si>
  <si>
    <t>1.期刊论文类：（1）《教育惩戒裁量基准的规范构造》，《教育发展研究》2021年10月，刘宁、刘扬（学生），一级期刊，39分。 （2）《教育法典中《家庭教育促进法》的法典化问题》，《华东师范大学学报（教育科学版）》2022年5月，刘宁、吴思雅（学生），一级期刊，39分。 （3）《如何立法监管校外教育培训机构》，《湖南师范大学教育科学学报》已录用，刘宁、任海涛（校外老师），核心期刊，19.5分。 （4）《教育法典基本原则的规范表达》，《中国教育法制评论》已录用，刘宁（独作），CSSCI来源集刊，20分。 2.专著、译著、编著：（1）《中小学教育惩戒裁量基准及案例式解读》，副主编，华东师范大学出版社，12.7分（总254千字）         （2）《教育法学导论》（法律出版社），负责第三章“教育法律关系”写作，5分。</t>
  </si>
  <si>
    <t>135.2</t>
  </si>
  <si>
    <t>刘国伟</t>
  </si>
  <si>
    <t>12002024</t>
  </si>
  <si>
    <t>"1.期刊论文类：《国际法视角下的中国伙伴关系战略：内涵、指向与路径》，《东南学术》2022年第4期,2022年7月发表，赵骏、刘国伟，核心，21（30*0.7）； 2.学术会议发言：《全球气候治理中的非政府组织》，其他，第十一届和第十二届纽黑文学派国际学术会议，20； 3.专著：无； 4.学术科研获奖：《坚持统筹推进国内法治和涉外法治重大问题研究》，教育部哲学社会科学研究重大课题攻关项目，子课题第4，16（40*0.4）"</t>
  </si>
  <si>
    <t>57</t>
  </si>
  <si>
    <t>陈珍妮</t>
  </si>
  <si>
    <t>12002020</t>
  </si>
  <si>
    <t>1.期刊论文类：欧盟《数字服务法案》探析及对我国的启示，期《知识产权》，2022年第6期，独作，核心，30分； 3.编著：国际知识产权发展报告（2020），中国人民大学出版社2022年6月出版，参与撰写章节，5分； 4.参与课题：国家社会科学基金重大项目，网络化开放创新范式下企业知识产权市场化保护与价值转化机制研究，团队第3序位，30分；</t>
  </si>
  <si>
    <t>袁玉杰</t>
  </si>
  <si>
    <t>12102010</t>
  </si>
  <si>
    <t>1.《数据合规义务与网络平台的刑事责任》，其他会议，由上海法学会和华东政法大学联合主办的上海市第十八届刑法学博士生论坛（2022年5月），主题发言人，10分。 2.《风险社会视角下刑法目的解释的立场定位与位阶选择》，学术竞赛，由浙江大学光华法学院主办的2021年“德恒杯”论文大赛，博士生组三等奖，20分。 3.国家级重点课题《网络诈骗犯罪典型案例研究》，团队第4参与人，28分。 4.国家级重点课题《风险社会视阈下刑事立法科学性研究》结项成果（免于鉴定等级），团队第4参与人，28分。</t>
  </si>
  <si>
    <t>1.社会工作：21级博士班 班长、优秀、8分</t>
  </si>
  <si>
    <t>翟率宇</t>
  </si>
  <si>
    <t>12002023</t>
  </si>
  <si>
    <t>1.期刊论文类：《“数字丝绸之路”国际规则体系逻辑架构———以实体化“一带一路”实践为鉴》，《商业经济与管理》，第2作者，核心期刊，21分。4.课题参与：省级重点研发项目，《智能司法开放创新平台开发及应用示范——基于人工智能的司法服务平台及示范应用》，学生参与人中排名第一，31.5分</t>
  </si>
  <si>
    <t>52.5</t>
  </si>
  <si>
    <t>2022.6-2022.8 参与社会实践（浙江省高级人民法院实习）</t>
  </si>
  <si>
    <t>朱可安</t>
  </si>
  <si>
    <t>11802001</t>
  </si>
  <si>
    <t>其他</t>
  </si>
  <si>
    <t>87.5</t>
  </si>
  <si>
    <t>1.期刊论文类：《行政诉讼中“一行为一诉”规则的证成与适用——马生忠与固原市人民政府等房屋拆迁补偿纠纷案评析》，《行政法学研究》2022年第5期，唯一作者，CSSCI期刊，30分。 2.学术会议论文及主题发言：《行政诉讼中“一行为一诉”规则的证成与适用——马生忠与固原市人民政府等房屋拆迁补偿纠纷案评析》，全国性学术会议，由浙江大学光华法学院主办的“第十六届全国公法学博士生论坛”（2021年10月），唯一作者，作报告人，外审得分第1位（共200篇左右），10分。 3.主持或参与课题：院级，《法治乡村与平安建设——以村规民约有效性为视角》，团队第1序位，2022年浙江大学光华法学院“弘扬新时代枫桥经验，法治护航共同富裕”暑期社会实践团（诸暨）“优秀调研团队奖”，0分。《法治乡村与平安建设——以村规民约的有效性为视角》获评”浙江大学2022年暑期大学生社会实践活动优秀论文“</t>
  </si>
  <si>
    <t>1.党支部组织委员、良好、3分； 2.党支部纪检委员、良好、3分；3.CSSCI来源辑刊《公法研究》执行主编，0分</t>
  </si>
  <si>
    <t>6</t>
  </si>
  <si>
    <t>浙江省诸暨市“新时代枫桥经验”研究院实习1个月，完成课题《法治乡村与平安建设——以村规民约有效性为视角》，共同第一作者3人，获评2022年浙江大学光华法学院“弘扬新时代枫桥经验，法治护航共同富裕”暑期社会实践团（诸暨）“优秀调研团队奖”，并推优至校级参评。</t>
  </si>
  <si>
    <t>陈龙</t>
  </si>
  <si>
    <t>12002032</t>
  </si>
  <si>
    <t>期刊论文类：文章题目：法律介入人类基因编辑技术的正当性研究，期刊名称：医学与社会，发表时间:2021.10.10，唯一作者，期刊级别：核心，分数：30；文章题目：借名买房排除强制执行的法律规则，期刊名称：中国社会科学报，发表时间：2022.3.16，分数：10分；主持课题：厅局级，人类基因编辑技术的伦理向度与法律规则，立项时间：2022年6月，主持人，40分。人民司法杂志社与上海市二中院合办“至正杯”征文二等奖，40分，厅局级</t>
  </si>
  <si>
    <t>法学院金秋体育文化节乒乓球赛男子双打第三名，2分；浙江大学2021年文艺演出，2分。</t>
  </si>
  <si>
    <t>4</t>
  </si>
  <si>
    <t>金莼</t>
  </si>
  <si>
    <t>12002026</t>
  </si>
  <si>
    <t>1.期刊论文类： 《儿童利益最大化视角下代孕子女亲权确认研究》，《浙江社会科学》2022年第11期，第1作者，一级期刊。（60分）； The Application and Interpretation of GATT Art.XXI(Security Exception): A Close Look at China-U.S. Trade War”发表于《法治与发展论坛-诉源治理法律研究》，2020年10月版，第1作者。（不计分）。 2.学术会议论文： 浙江省国际法研究会2020年年会国际法学术研讨会，并发表文章“The Application and Interpretation of GATT Art.XXI (Security Exception): A Close Look at China-U.S. Trade War”。（不计分）；2022国际法年会评议，发言题目《是论我国反单边经济制裁法律体系的完善》（10分） 浙江省国际法研究会2021年年会国际法学术研讨会，并发表文章《＜民法典&gt;时代跨境代孕亲子关系的认定》，获得学术研讨会优秀论文三等奖（10分）。 3.著作 《国际商事仲裁法——原理、制度与案例》撰写5万字，由浙江大学出版社于2021年8月出版。第三作者（不计分） 4.参与课题 省级重点课题，21WZQH07Z法治视角下我国营商环境的优化对策，除主持人外第三作者。（45分）； 校级年度课题项目，S20220201，“‘一带一路’调解机制研究——以乌兹别克斯坦‘马哈拉’为对象”，参与人。（不计分）。 5.学术科研获奖： 光华法学院第五届德恒杯学术论文大赛三等奖（不计分）</t>
  </si>
  <si>
    <t>法学院17届博士生会主席（已过期）</t>
  </si>
  <si>
    <t>社会实践已通过</t>
  </si>
  <si>
    <t>于曦乔</t>
  </si>
  <si>
    <t>12102003</t>
  </si>
  <si>
    <t>1.国家社科基金一般项目：《社科法学基础理论研究》，团队第一参与人，42分；2.2021年德恒杯论文大赛优秀奖：《增量人权观》，10分</t>
  </si>
  <si>
    <t>张博文</t>
  </si>
  <si>
    <t>12002013</t>
  </si>
  <si>
    <t>（1）《论民事主体的信用权益及其侵害救济》，《征信》2022年第9期，唯一作者，核心期刊，30分；（2）《算法型评分工具：优势、风险与法律规制》，《西南金融》2022年第9期，第一作者，核心期刊，19.5分；（3）《离婚财产分割影响债权实现的法律规制》,《太原理工学院学报(社会科学版)》已录用2023年第5期，其他期刊，10分；2021年第四届德恒杯学生学术论文大赛三等奖，20分</t>
  </si>
  <si>
    <t>雷一鸣</t>
  </si>
  <si>
    <t>12002011</t>
  </si>
  <si>
    <t>社会工作：团支部、团支书、优秀、8分</t>
  </si>
  <si>
    <t>8</t>
  </si>
  <si>
    <t>顾天杰</t>
  </si>
  <si>
    <t>1.期刊论文类：《国际法律斗争的攻防策略与法治破局：以国内法为视角》，《太平洋学报》，2022年第7期，第2作者（导师第一作者），核心，21分；《国际投资争端解决机制改革：守正、创新与多元生态》，《商事仲裁与调解》2021年第6期，第1作者，其他期刊，10分
2.学术会议论文及主题发言："Sanction and Anti-sanction: China’s Experience and a Competitive Dimension of Economic Sustainability"，国际区域性会议，作报告人，2022年5月，20分；"Climate Change and International Investment Law: Why Investor-State Dispute Settlement matters?"，其他会议，作报告人，2021年10月，10分；《作为武器的国际投资——论法律战中的国内法》，作报告人，2021年11月，10分。
3.主持或者参与课题：国家级重大课题子课题，坚持统筹推进国内法治和涉外法治重大问题研究，团队第四顺位，24分；厅局级课题，中美战略博弈背景下我参与全球治理和国际规则变革策略，第三参与人，10分
5.学术科研获奖：“中国国际经济法学会2021年会青年优秀论文奖”二等奖，3分；光华法学院第四届德恒杯学生学术论文大赛优秀奖，10分；第一届“海仲杯”中国海事商事仲裁征文大赛三等奖，5分；2021年首届巴蜀杯仲裁征文大赛二等奖，10分</t>
  </si>
  <si>
    <t>1.社会工作：（1）院博士生会、主席、优秀、10分</t>
  </si>
  <si>
    <t>参与中国—上海合作组织国际司法交流合作培训基地实践活动，获校级社会实践先进个人称号</t>
  </si>
  <si>
    <t>学业成绩</t>
  </si>
  <si>
    <t>沈芳冰</t>
  </si>
  <si>
    <t>22002091</t>
  </si>
  <si>
    <t>法律硕士（非法学）</t>
  </si>
  <si>
    <t>82.22</t>
  </si>
  <si>
    <t>社会工作：（1）浙江大学法律硕士协会、主席、优秀、10分；（2）浙江大学习近平法治思想学生宣讲团、理论部部长、良好、6分；（3）光华法学院职业发展中心、综合事务部副部长、良好、6分。</t>
  </si>
  <si>
    <t>朱弋晴</t>
  </si>
  <si>
    <t>22102118</t>
  </si>
  <si>
    <t>87.63</t>
  </si>
  <si>
    <t>社会工作：（1）法律硕士协会外联部副部长、合格、2分 （2）浙江大学退役士兵协会办公室部长、优秀、8分</t>
  </si>
  <si>
    <t>蔡棱烁</t>
  </si>
  <si>
    <t>22102159</t>
  </si>
  <si>
    <t>88.37</t>
  </si>
  <si>
    <t>暂无</t>
  </si>
  <si>
    <t>1、社会工作：（1）院研究生会主席团成员、良好、8分（2）浙江大学学生法律援助中心、干事、良好、3分 2、文体活动：金秋体育文化节拔河对抗赛，三等奖，1分；</t>
  </si>
  <si>
    <t>第三届模拟国际投资仲裁深圳杯（FDI MOOT）比赛小组赛第三名 第四届“尚法杯”模拟会见当事人大赛全国六强； 最高人民法院第一巡回法庭实习生； 竞天公诚律师事务所实习生； 亚运会预录取国际志愿者； 浙江大学金秋体育文化节拔河比赛三等奖。</t>
  </si>
  <si>
    <t>余纪萱</t>
  </si>
  <si>
    <t>22102096</t>
  </si>
  <si>
    <t>88.11</t>
  </si>
  <si>
    <t>社会工作：（1）班级团支部书记、良好、6分；（2）学院研究生会文艺部副部长、优秀、8分；（3）职业发展中心活动联络部副部长、良好、6分。</t>
  </si>
  <si>
    <t>2022年浙江大学光华法学院“弘扬新时代枫桥经验、法治护航共同富裕”暑期社会实践团（诸暨）优秀调研团队奖</t>
  </si>
  <si>
    <t>夏丹清</t>
  </si>
  <si>
    <t>22102071</t>
  </si>
  <si>
    <t>89.38</t>
  </si>
  <si>
    <t>1.学术会议论文：《数字金融背景下地方金融发展的法治进路》，其他会议，数字金融发展与规范治理体系高端论坛暨浙江省法学会金融法研究会2021年年会（2021年11月），非公开出版，唯一作者，获三等奖，4分；</t>
  </si>
  <si>
    <t>1.社会工作：（1）党支部、宣传委员、良好、3分；（2）学院研究生会、宣传部副部长、良好、6分。</t>
  </si>
  <si>
    <t>9</t>
  </si>
  <si>
    <t>边品三</t>
  </si>
  <si>
    <t>22002107</t>
  </si>
  <si>
    <t>88.08</t>
  </si>
  <si>
    <t>社会工作：浙江大学学生法律援助中心、干事、良好、3分</t>
  </si>
  <si>
    <t>3</t>
  </si>
  <si>
    <t>邵思佳</t>
  </si>
  <si>
    <t>22102126</t>
  </si>
  <si>
    <t>88.61</t>
  </si>
  <si>
    <t>1.社会工作：（1）光华法学院研究生会宣传部副部长、优秀、8分</t>
  </si>
  <si>
    <t>参与2022公毅计划 上虞社会实践，未获奖</t>
  </si>
  <si>
    <t>饶英停</t>
  </si>
  <si>
    <t>22002087</t>
  </si>
  <si>
    <t>92.46</t>
  </si>
  <si>
    <t>1.社会工作：2021-2022 习法思想学生宣讲团成员、合格、2分</t>
  </si>
  <si>
    <t>许波</t>
  </si>
  <si>
    <t>22002120</t>
  </si>
  <si>
    <t>80.29</t>
  </si>
  <si>
    <t>主持或者参与课题：省级，数字身份的法律规范体系研究，团队第4序位</t>
  </si>
  <si>
    <t>20</t>
  </si>
  <si>
    <t>社会工作：班级、团支书、优秀、8分；</t>
  </si>
  <si>
    <t>俞丹婷</t>
  </si>
  <si>
    <t>22002114</t>
  </si>
  <si>
    <t>84.28</t>
  </si>
  <si>
    <t>刘婷</t>
  </si>
  <si>
    <t>22102067</t>
  </si>
  <si>
    <t>83.58</t>
  </si>
  <si>
    <t>班级团支书、优秀、8分</t>
  </si>
  <si>
    <t>浙江大学优秀团员，优秀研究生干部；浙江大学光华法学院民商法所和破产法研究中心助理</t>
  </si>
  <si>
    <t>张晓宇</t>
  </si>
  <si>
    <t>22102121</t>
  </si>
  <si>
    <t>89.79</t>
  </si>
  <si>
    <t>余沁林</t>
  </si>
  <si>
    <t>22002143</t>
  </si>
  <si>
    <t>86.89</t>
  </si>
  <si>
    <t>浙江大学学生法律援助中心、干事、良好、3分</t>
  </si>
  <si>
    <t>张梁</t>
  </si>
  <si>
    <t>22102092</t>
  </si>
  <si>
    <t>85.55</t>
  </si>
  <si>
    <t>（1）团委社会实践部副部长、良好、6分；（2）法硕协会学习部副部长、良好、6分；（3）2020-2021金秋体育文化节三人篮球赛，第二名，2分</t>
  </si>
  <si>
    <t>14</t>
  </si>
  <si>
    <t>曹云柯</t>
  </si>
  <si>
    <t>22102154</t>
  </si>
  <si>
    <t>87.38</t>
  </si>
  <si>
    <t>"1、社会工作：（1）团委宣传部副部长，良好，6分；（2）职业发展中心综合事务部副部长，合格，2分 2、文体活动：金秋体育文化节拔河对抗赛，院级，三等奖，1分；"</t>
  </si>
  <si>
    <t>张炘冉</t>
  </si>
  <si>
    <t>22102081</t>
  </si>
  <si>
    <t>89.77</t>
  </si>
  <si>
    <t>1.社会工作：光华法学院学生会办公室副部长、合格、2分</t>
  </si>
  <si>
    <t>王金洲</t>
  </si>
  <si>
    <t>22102124</t>
  </si>
  <si>
    <t>86.59</t>
  </si>
  <si>
    <t>支部宣传委员，良好、3分</t>
  </si>
  <si>
    <t>吴晓涵</t>
  </si>
  <si>
    <t>22102147</t>
  </si>
  <si>
    <t>89.41</t>
  </si>
  <si>
    <t>/</t>
  </si>
  <si>
    <t>校研会发展联络部负责人、优秀、8分</t>
  </si>
  <si>
    <t>卢子寅</t>
  </si>
  <si>
    <t>22102166</t>
  </si>
  <si>
    <t>87.8</t>
  </si>
  <si>
    <t>兼职辅导员、优秀、10分</t>
  </si>
  <si>
    <t>谢林灵</t>
  </si>
  <si>
    <t>22102127</t>
  </si>
  <si>
    <t>86</t>
  </si>
  <si>
    <t>1.期刊论文类：（1）《数字政府获取互联网企业数据的现状、问题与对策》，《互联网法治》2021年第4期（2021年11月），第二作者（第一作者为导师），普通期刊(季刊)，0分。(2)《公司法人格否认法理之辨析》，《城市情报》2022年第14期（2022年7月），唯一作者，普通期刊（半月刊），10分。                                                                                           2.学术会议论文：（1）《波斯纳的经济分析法学理论与麦乐伊的法律经济学理论的对比》，全国性学术会议，“2022社会发展论坛”，由中国智慧工程研究会主办(2022年7月），唯一作者，作报告人，论文收录并公开出版，15分。（2），《论数理统计在高校法学教育中的应用》，全国性学术会议，“2022教育教学与管理”由中国智慧工程研究会主办(2022年3月），唯一作者，论文仅交流，非公开出版，3分。</t>
  </si>
  <si>
    <t>28</t>
  </si>
  <si>
    <t>1.社会工作：校级组织（浙江大学法硕协会）、副部长、良好、6分；                                                                                         2.文体活动：法学院“我心中的求是大先生”主题手帐摄影大赛一等奖，3分；法学院第三届党团知识竞赛暨“百年党史话廉洁”廉洁文化知识竞赛一等奖，3分</t>
  </si>
  <si>
    <t>李萍</t>
  </si>
  <si>
    <t>22002132</t>
  </si>
  <si>
    <t>86.4</t>
  </si>
  <si>
    <t>法硕二支部组织委员、良好、3分</t>
  </si>
  <si>
    <t>参加浙江大学“弘毅计划”赴新疆阿拉山口校级实践基地暑期社会实践；参加之江校区疫情防控志愿者、法硕二支部毕业季“送礼远行”志愿者、被录用为杭州亚运会欲录用志愿者；获得“优秀研究生”荣誉。</t>
  </si>
  <si>
    <t>朱安琪</t>
  </si>
  <si>
    <t>22002060</t>
  </si>
  <si>
    <t>90.2</t>
  </si>
  <si>
    <t>1.社会工作：（1）班级、宣传委员、良好、3分；（2）浙江大学学生法律援助中心部长、优秀、8分。（3）浙江大学研究生新闻媒体中心主任团成员、优秀、8分。</t>
  </si>
  <si>
    <t>19</t>
  </si>
  <si>
    <t>汪金晶</t>
  </si>
  <si>
    <t>22102060</t>
  </si>
  <si>
    <t>89.78</t>
  </si>
  <si>
    <t>1.社会工作：（1）班级、班长、优秀、8分；（2）团委、文体科技部部长、优秀、10分；（3）党员之家、理论实践部副部长、合格、2分；（4）浙江大学学生法律援助中心、干事、良好、3分</t>
  </si>
  <si>
    <t>沈陈盼</t>
  </si>
  <si>
    <t>22002061</t>
  </si>
  <si>
    <t>87.06</t>
  </si>
  <si>
    <t>1.社会工作：丹青学园兼职辅导员，考核合格，4分；2.文体比赛：国家级，普译奖全国大学生英语大赛中译英决赛、三等奖、8分。</t>
  </si>
  <si>
    <t>祁嘉霜</t>
  </si>
  <si>
    <t>22102167</t>
  </si>
  <si>
    <t>1.参与立项省教育厅一般科研项目（人文社科类）《后现代主义思潮下的青年亚文化研究》，团队第三顺位，8分；</t>
  </si>
  <si>
    <t>1.社会工作：研究生党支部书记、优秀、8分。 2.文体活动：（1）法学院第三届党团知识竞赛暨“百年党史话廉洁”廉洁文化知识竞赛三等奖，1分；（2）浙江大学第九届研究生党支部书记素能大赛优胜奖，2分。</t>
  </si>
  <si>
    <t>11</t>
  </si>
  <si>
    <t>宋雪纯</t>
  </si>
  <si>
    <t>22002161</t>
  </si>
  <si>
    <t>学术会议论文及主题发言：《区块链下数字证券交易的法律风险与规范治理》，其他会议，由浙江省法学会金融法学研究会主办的“浙江省法学会金融法学研究会2021年会暨数字金融发展与规范治理体系高端论坛”（2021年11月）5分。</t>
  </si>
  <si>
    <t>文体活动：浙江大学“第二届Psycshorts”心理科普短视频大赛，校级，三等奖，2分。</t>
  </si>
  <si>
    <t>燕少伟</t>
  </si>
  <si>
    <t>22002121</t>
  </si>
  <si>
    <t>86.26</t>
  </si>
  <si>
    <t>1.社会工作：（1）浙江大学基层学生工作服务协会、宣传部干事、优秀4分；（2）浙江大学光华法学院党员之家、理论实践部部长、优秀、8分；（3）浙江大学光华法学院法律硕士（非法学）研究生第二党支部、副书记、优秀、4分</t>
  </si>
  <si>
    <t>章浙能</t>
  </si>
  <si>
    <t>22102047</t>
  </si>
  <si>
    <t>89.74</t>
  </si>
  <si>
    <t>1.社会工作：浙大法援干事、良好、3分；2.文体活动：2020-2021金秋体育文化节拔河比赛，三等奖，1分</t>
  </si>
  <si>
    <t>陈慧蕙</t>
  </si>
  <si>
    <t>22102100</t>
  </si>
  <si>
    <t>89.06</t>
  </si>
  <si>
    <t>1.社会工作（1）职业发展中心活动联络部部长、优秀、8分；（2）光华法学院研究生会文艺部副部长、良好、6分</t>
  </si>
  <si>
    <t>无。</t>
  </si>
  <si>
    <t>尚鹏</t>
  </si>
  <si>
    <t>22002124</t>
  </si>
  <si>
    <t>83.44</t>
  </si>
  <si>
    <t>1.社会工作：（1）浙江大学光华法学院数字法学新媒体运营中心副主任、优秀、10分；</t>
  </si>
  <si>
    <t>刘琪</t>
  </si>
  <si>
    <t>22002077</t>
  </si>
  <si>
    <t>79.643</t>
  </si>
  <si>
    <t>参与国家社科项目《智慧司法背景下犯罪嫌疑人社会风险的大数据评估方法》，排名第2，60*0.6=36分</t>
  </si>
  <si>
    <t>青年委员、良好、3分</t>
  </si>
  <si>
    <t>宋蕊</t>
  </si>
  <si>
    <t>22102145</t>
  </si>
  <si>
    <t>88.40</t>
  </si>
  <si>
    <t>1、社会工作：（1）团委兼职副书记、优秀、12分；2.文体活动：2021年浙江大学“三好杯”羽毛球比赛女子单打，校级，第八名，1分</t>
  </si>
  <si>
    <t>13</t>
  </si>
  <si>
    <t>梁露</t>
  </si>
  <si>
    <t>22002075</t>
  </si>
  <si>
    <t>83.32</t>
  </si>
  <si>
    <t>光华法学院职业发展中心信息平台部副部长、良好、6分；光华法学院党员之家理论实践部副部长、合格、2分。</t>
  </si>
  <si>
    <t>朱长卿</t>
  </si>
  <si>
    <t>22002048</t>
  </si>
  <si>
    <t>90.35</t>
  </si>
  <si>
    <t>1.社会工作：党支部书记，优秀，8分；2.班级文体委员，合格，1分</t>
  </si>
  <si>
    <t>左越琪</t>
  </si>
  <si>
    <t>22002079</t>
  </si>
  <si>
    <t>83.38</t>
  </si>
  <si>
    <t>1.社会工作： （1）职业发展中心信息平台部、部长、优秀、8分； （2）党支部、纪检委员、良好、3分。</t>
  </si>
  <si>
    <t>王小珂</t>
  </si>
  <si>
    <t>22102082</t>
  </si>
  <si>
    <t>84.44</t>
  </si>
  <si>
    <t>（1）兼职辅导员、优秀、10分；（2）法硕协会副主席，良好、8分</t>
  </si>
  <si>
    <t>18</t>
  </si>
  <si>
    <t>1、参与公毅计划，于2022.7.14-8.14在绍兴市上虞区纪委监委进行社会实践</t>
  </si>
  <si>
    <t>高璨</t>
  </si>
  <si>
    <t>22102144</t>
  </si>
  <si>
    <t>85.85</t>
  </si>
  <si>
    <t>主持课题立项:厅局级，2022年浙江省大学生科技创新活动计划暨新苗人才计划《司法拍卖中的瑕疵担保问题研究》，主持人，28分</t>
  </si>
  <si>
    <t>1.社会工作:院研究生会主席团成员，优秀 10分 2.文体活动:拔河比赛三等奖 1分</t>
  </si>
  <si>
    <t>孙正</t>
  </si>
  <si>
    <t>22102046</t>
  </si>
  <si>
    <t>参与课题：省级（一般），课题名称：德育具体化背景下构建高校学生社团思政体系的研究，团队第四参与者，40*0.3=12分</t>
  </si>
  <si>
    <t>1.社会工作：（1）学院党支部、宣传委员、良好、3分；（2）校团委、学生社团指导中心副主任（同兼职辅导员）、优秀、10分。（3）党委学工部—学生社团（爱心社）、顾问团团长（部长）、优秀、8分。</t>
  </si>
  <si>
    <t>作为指导教师参与浙江大学“青春献礼二十大”赴贵州台江暑期社会实践团、学生社团骨干英才班赴杭州市余杭区暑期社会实践团两支队伍的社会实践工作，其中台江社会实践团拟评选为“校级社会实践优秀团队”，本人拟评选优秀社会实践指导教师（评选中，尚未公示）</t>
  </si>
  <si>
    <t>姜一凡</t>
  </si>
  <si>
    <t>22002058</t>
  </si>
  <si>
    <t>86.35</t>
  </si>
  <si>
    <t>陈绍东</t>
  </si>
  <si>
    <t>22102149</t>
  </si>
  <si>
    <t>86.12</t>
  </si>
  <si>
    <t>1.社会工作：团支部书记、优秀、8分；2.文体活动：2021-2022金秋体育文化节，拔河比赛三等奖，1分</t>
  </si>
  <si>
    <t>2022浙江大学公毅计划社会实践（新疆阿拉山口基地）</t>
  </si>
  <si>
    <t>是否为学校认定的经济困难生</t>
  </si>
  <si>
    <t>若为经济困难生，请填写</t>
  </si>
  <si>
    <t>12102026</t>
  </si>
  <si>
    <t>特困</t>
  </si>
  <si>
    <t>92.09</t>
  </si>
  <si>
    <t>1.社会工作：（1）院级博士生会、主席、良好、8分；（2）班级、生活宣传委员、良好、3分</t>
  </si>
  <si>
    <t>暑期参与经济学院凌云计划在杭金投集团子公司实习，实习优秀，未获奖项。</t>
  </si>
  <si>
    <t>22102125</t>
  </si>
  <si>
    <t>普困</t>
  </si>
  <si>
    <t>84.61</t>
  </si>
  <si>
    <t>班级文体宣传委员、良好、3分</t>
  </si>
  <si>
    <t>22102102</t>
  </si>
  <si>
    <t>87.12</t>
  </si>
  <si>
    <t>法律硕士协会刑事实践部副部长、良好、6分；2021-2022金秋体育文化节女子双打羽毛球比赛，院级，第二名，2分；2021-2022浙江大学“三好杯”羽毛球比赛团体赛，校级，第7名。</t>
  </si>
  <si>
    <t>2021年第十六届全国公法学博士生论坛志愿者</t>
  </si>
  <si>
    <t>8分</t>
  </si>
  <si>
    <t>22202046</t>
  </si>
  <si>
    <t>2022级</t>
  </si>
  <si>
    <t>1.期刊论文类：数字经济协定视角下中国数据跨境规则衔接研究，《国际经济法学刊》2022年第4期，第二作者，CSSCI核心集刊；2.校级比赛：第五届德恒杯学生学术论文大赛三等奖《单边制裁与阻断立法双重困境下中国企业合规出路探究》。</t>
  </si>
  <si>
    <t>22202043</t>
  </si>
  <si>
    <t>23</t>
  </si>
  <si>
    <t>22202153</t>
  </si>
  <si>
    <t>22102042</t>
  </si>
  <si>
    <t>89.32</t>
  </si>
  <si>
    <t>1.社会工作：（1）党支部宣传委员、良好、3分（2）校研究生资助与发展中心、宣传部部长、良好、3分</t>
  </si>
  <si>
    <t>6分</t>
  </si>
  <si>
    <t>4分</t>
  </si>
  <si>
    <t>22202144</t>
  </si>
  <si>
    <t>研一暂无</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</si>
</sst>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name val="等线"/>
      <charset val="134"/>
    </font>
    <font>
      <sz val="11"/>
      <color rgb="FF000000"/>
      <name val="等线"/>
      <charset val="134"/>
    </font>
    <font>
      <b/>
      <sz val="12"/>
      <color rgb="FF000000"/>
      <name val="等线"/>
      <charset val="134"/>
    </font>
    <font>
      <b/>
      <sz val="12"/>
      <name val="等线"/>
      <charset val="134"/>
    </font>
    <font>
      <sz val="12"/>
      <color rgb="FF000000"/>
      <name val="等线"/>
      <charset val="134"/>
    </font>
    <font>
      <sz val="12"/>
      <name val="等线"/>
      <charset val="134"/>
    </font>
    <font>
      <sz val="11"/>
      <color indexed="8"/>
      <name val="等线"/>
      <charset val="134"/>
    </font>
    <font>
      <sz val="11"/>
      <color indexed="8"/>
      <name val="宋体"/>
      <charset val="134"/>
    </font>
    <font>
      <b/>
      <sz val="12"/>
      <name val="宋体"/>
      <charset val="134"/>
    </font>
    <font>
      <b/>
      <sz val="12"/>
      <name val="方正书宋_GBK"/>
      <charset val="134"/>
    </font>
    <font>
      <b/>
      <sz val="11"/>
      <color rgb="FF000000"/>
      <name val="等线"/>
      <charset val="134"/>
    </font>
    <font>
      <b/>
      <sz val="10"/>
      <color indexed="8"/>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12"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9" borderId="4" applyNumberFormat="0" applyFont="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11" borderId="0" applyNumberFormat="0" applyBorder="0" applyAlignment="0" applyProtection="0">
      <alignment vertical="center"/>
    </xf>
    <xf numFmtId="0" fontId="19" fillId="0" borderId="6" applyNumberFormat="0" applyFill="0" applyAlignment="0" applyProtection="0">
      <alignment vertical="center"/>
    </xf>
    <xf numFmtId="0" fontId="16" fillId="12" borderId="0" applyNumberFormat="0" applyBorder="0" applyAlignment="0" applyProtection="0">
      <alignment vertical="center"/>
    </xf>
    <xf numFmtId="0" fontId="25" fillId="13" borderId="7" applyNumberFormat="0" applyAlignment="0" applyProtection="0">
      <alignment vertical="center"/>
    </xf>
    <xf numFmtId="0" fontId="26" fillId="13" borderId="3" applyNumberFormat="0" applyAlignment="0" applyProtection="0">
      <alignment vertical="center"/>
    </xf>
    <xf numFmtId="0" fontId="27" fillId="14" borderId="8" applyNumberFormat="0" applyAlignment="0" applyProtection="0">
      <alignment vertical="center"/>
    </xf>
    <xf numFmtId="0" fontId="13" fillId="15" borderId="0" applyNumberFormat="0" applyBorder="0" applyAlignment="0" applyProtection="0">
      <alignment vertical="center"/>
    </xf>
    <xf numFmtId="0" fontId="16" fillId="16"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3" fillId="19" borderId="0" applyNumberFormat="0" applyBorder="0" applyAlignment="0" applyProtection="0">
      <alignment vertical="center"/>
    </xf>
    <xf numFmtId="0" fontId="16"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cellStyleXfs>
  <cellXfs count="44">
    <xf numFmtId="0" fontId="0" fillId="0" borderId="0" xfId="0">
      <alignment vertical="center"/>
    </xf>
    <xf numFmtId="0" fontId="1" fillId="0" borderId="0" xfId="0" applyFont="1" applyFill="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0" xfId="0" applyNumberFormat="1" applyFont="1" applyFill="1">
      <alignment vertical="center"/>
    </xf>
    <xf numFmtId="0" fontId="6" fillId="0" borderId="0" xfId="0" applyNumberFormat="1" applyFont="1" applyFill="1" applyBorder="1">
      <alignment vertical="center"/>
    </xf>
    <xf numFmtId="0" fontId="7" fillId="0" borderId="0" xfId="0" applyNumberFormat="1" applyFont="1" applyFill="1">
      <alignment vertical="center"/>
    </xf>
    <xf numFmtId="0" fontId="7" fillId="0" borderId="0" xfId="0" applyNumberFormat="1" applyFont="1" applyFill="1" applyBorder="1">
      <alignment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Fill="1" applyBorder="1" applyAlignment="1">
      <alignment vertical="center" wrapText="1"/>
    </xf>
    <xf numFmtId="0" fontId="2" fillId="2" borderId="1" xfId="0" applyFont="1" applyFill="1" applyBorder="1" applyAlignment="1">
      <alignment horizontal="center" vertical="center"/>
    </xf>
    <xf numFmtId="0" fontId="4" fillId="0" borderId="1" xfId="0" applyFont="1" applyBorder="1" applyAlignment="1">
      <alignment horizontal="center"/>
    </xf>
    <xf numFmtId="0" fontId="5" fillId="0" borderId="1" xfId="0" applyFont="1" applyBorder="1" applyAlignment="1">
      <alignment horizontal="center" vertical="center" wrapText="1"/>
    </xf>
    <xf numFmtId="0" fontId="9"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4" fillId="0" borderId="1" xfId="0" applyFont="1" applyBorder="1" applyAlignment="1">
      <alignment horizontal="center" wrapText="1"/>
    </xf>
    <xf numFmtId="0" fontId="4" fillId="0" borderId="1" xfId="0" applyFont="1" applyBorder="1">
      <alignment vertical="center"/>
    </xf>
    <xf numFmtId="0" fontId="4" fillId="0" borderId="1" xfId="0" applyFont="1" applyFill="1" applyBorder="1" applyAlignment="1">
      <alignment horizontal="center" wrapText="1"/>
    </xf>
    <xf numFmtId="0" fontId="4" fillId="0" borderId="1" xfId="0" applyFont="1" applyFill="1" applyBorder="1" applyAlignment="1">
      <alignment horizontal="center"/>
    </xf>
    <xf numFmtId="0" fontId="4" fillId="0" borderId="1" xfId="0" applyFont="1" applyFill="1" applyBorder="1">
      <alignment vertical="center"/>
    </xf>
    <xf numFmtId="0" fontId="5" fillId="0" borderId="1" xfId="0" applyFont="1" applyFill="1" applyBorder="1" applyAlignment="1">
      <alignment horizontal="center"/>
    </xf>
    <xf numFmtId="0" fontId="4" fillId="0" borderId="2" xfId="0" applyFont="1" applyFill="1" applyBorder="1" applyAlignment="1">
      <alignment horizontal="center" vertical="center" wrapText="1"/>
    </xf>
    <xf numFmtId="0" fontId="10" fillId="0" borderId="1" xfId="0" applyFont="1" applyBorder="1" applyAlignment="1">
      <alignment horizontal="center"/>
    </xf>
    <xf numFmtId="0" fontId="10" fillId="2" borderId="1" xfId="0" applyFont="1" applyFill="1" applyBorder="1" applyAlignment="1">
      <alignment horizontal="center"/>
    </xf>
    <xf numFmtId="0" fontId="1" fillId="0" borderId="1" xfId="0" applyFont="1" applyBorder="1" applyAlignment="1">
      <alignment horizontal="center"/>
    </xf>
    <xf numFmtId="0" fontId="10" fillId="0" borderId="1" xfId="0" applyFont="1" applyBorder="1" applyAlignment="1">
      <alignment horizontal="center" vertical="center" wrapText="1"/>
    </xf>
    <xf numFmtId="0" fontId="10" fillId="0" borderId="1" xfId="0" applyFont="1" applyBorder="1" applyAlignment="1">
      <alignment horizontal="center" wrapText="1"/>
    </xf>
    <xf numFmtId="0" fontId="1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1" fillId="0" borderId="1" xfId="0" applyFont="1" applyBorder="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xf>
    <xf numFmtId="0" fontId="1" fillId="0" borderId="1" xfId="0"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zzf\Documents\WeChat%20Files\wxid_5r848bdezckj22\FileStorage\File\2022-11\2022&#27861;&#23398;&#38498;&#30740;&#31350;&#29983;&#22870;&#21161;&#23398;&#37329;&#25490;&#21517;2022112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1级法硕"/>
      <sheetName val="21级科硕"/>
      <sheetName val="21级法本法硕"/>
      <sheetName val="20级法硕"/>
      <sheetName val="21级博士"/>
      <sheetName val="20级博士"/>
      <sheetName val="19级及以前博士"/>
      <sheetName val="总人数"/>
    </sheetNames>
    <sheetDataSet>
      <sheetData sheetId="0"/>
      <sheetData sheetId="1">
        <row r="3">
          <cell r="A3">
            <v>1</v>
          </cell>
          <cell r="B3" t="str">
            <v>张婕妤</v>
          </cell>
          <cell r="C3">
            <v>22102045</v>
          </cell>
          <cell r="D3" t="str">
            <v>2021级科硕</v>
          </cell>
          <cell r="E3">
            <v>89.33</v>
          </cell>
          <cell r="F3" t="str">
            <v>《Privacy Protection in Using Artificial Intelligence for Healthcare: Chinese Regulation in Comparative Perspective》，《Healthcare》，2022, 10(10)，第二作者，SSCI，84分</v>
          </cell>
          <cell r="G3">
            <v>84</v>
          </cell>
          <cell r="H3" t="str">
            <v>社会工作：党支部、副书记、良好、3分。</v>
          </cell>
          <cell r="I3">
            <v>3</v>
          </cell>
          <cell r="J3">
            <v>69.4</v>
          </cell>
          <cell r="K3">
            <v>69.399</v>
          </cell>
          <cell r="L3" t="str">
            <v>一等</v>
          </cell>
        </row>
        <row r="4">
          <cell r="A4">
            <v>2</v>
          </cell>
          <cell r="B4" t="str">
            <v>冯欣恬</v>
          </cell>
          <cell r="C4">
            <v>22102010</v>
          </cell>
          <cell r="D4" t="str">
            <v>2021级科硕</v>
          </cell>
          <cell r="E4">
            <v>88.86</v>
          </cell>
          <cell r="F4" t="str">
            <v>学术竞赛：院级，“德恒杯”学生学术论文大赛，一等奖，60分</v>
          </cell>
          <cell r="G4">
            <v>60</v>
          </cell>
          <cell r="H4" t="str">
            <v>社会工作：党支部、党支部书记、良好、6分</v>
          </cell>
          <cell r="I4">
            <v>6</v>
          </cell>
          <cell r="J4">
            <v>57.86</v>
          </cell>
          <cell r="K4">
            <v>57.858</v>
          </cell>
          <cell r="L4" t="str">
            <v>一等</v>
          </cell>
        </row>
        <row r="5">
          <cell r="A5">
            <v>3</v>
          </cell>
          <cell r="B5" t="str">
            <v>卜小翠</v>
          </cell>
          <cell r="C5">
            <v>22102041</v>
          </cell>
          <cell r="D5" t="str">
            <v>2021级科硕</v>
          </cell>
          <cell r="E5">
            <v>90.96</v>
          </cell>
          <cell r="F5" t="str">
            <v>1.期刊论文类：（1）《论国际融资租赁中租赁物范围的厘定》，《明知法学》2022年第1期，第二作者，一般期刊，10*0.7=7分。（2）《FTA金融信息传送规则构建》，《财经法学》已录用，第二作者，CSSCI期刊扩展版，20*0.7=14分。      2.学术会议论文：《FTAs金融信息转移条款研究》，其他会议，2022年浙江省法学会国际经济法学研究会年会暨“制度型开放背景下国际经济法的创新发展”，2022年5月21日收录，未公开出版，唯一作者，获三等奖，3+1=4分。      3.参与课题：厅局级，浙江省法学会2022年度法学研究课题“涉外企业合规风险控制研究”（2022NB14），团队第2序位，20*0.6=12分。</v>
          </cell>
          <cell r="G5">
            <v>30</v>
          </cell>
          <cell r="H5" t="str">
            <v>1.文体活动：金秋体育文化节，拔河对抗赛团体第二名，2分</v>
          </cell>
          <cell r="I5">
            <v>2</v>
          </cell>
          <cell r="J5">
            <v>42.69</v>
          </cell>
          <cell r="K5">
            <v>42.688</v>
          </cell>
          <cell r="L5" t="str">
            <v>一等</v>
          </cell>
        </row>
        <row r="6">
          <cell r="A6">
            <v>4</v>
          </cell>
          <cell r="B6" t="str">
            <v>叶子行</v>
          </cell>
          <cell r="C6">
            <v>22102017</v>
          </cell>
          <cell r="D6" t="str">
            <v>2021级科硕</v>
          </cell>
          <cell r="E6">
            <v>91.21</v>
          </cell>
          <cell r="F6" t="str">
            <v>1.学术会议论文：《药品犯罪刑法规制的立法演进与司法应对》，2021年全国刑法学术年会论文，第二作者，7分。
2.参与课题： （1）《网络诈骗犯罪典型案例研究》，省部级，团队第四顺位，16分</v>
          </cell>
          <cell r="G6">
            <v>23</v>
          </cell>
          <cell r="H6" t="str">
            <v>1.文体活动：金秋运动会拔河项目团队获亚军，2分。</v>
          </cell>
          <cell r="I6">
            <v>2</v>
          </cell>
          <cell r="J6">
            <v>39.26</v>
          </cell>
          <cell r="K6">
            <v>39.263</v>
          </cell>
          <cell r="L6" t="str">
            <v>一等</v>
          </cell>
        </row>
        <row r="7">
          <cell r="A7">
            <v>5</v>
          </cell>
          <cell r="B7" t="str">
            <v>谭天铭</v>
          </cell>
          <cell r="C7">
            <v>22102030</v>
          </cell>
          <cell r="D7" t="str">
            <v>2021级科硕</v>
          </cell>
          <cell r="E7">
            <v>89.83</v>
          </cell>
          <cell r="F7" t="str">
            <v>学术竞赛：院级，德恒杯论文大赛，三等奖，20分。</v>
          </cell>
          <cell r="G7">
            <v>20</v>
          </cell>
          <cell r="H7" t="str">
            <v>1.社会工作：党支部、党支部书记、良好、6分。
2.文体活动：光华法学院定向越野，二等奖，2分。</v>
          </cell>
          <cell r="I7">
            <v>8</v>
          </cell>
          <cell r="J7">
            <v>38.55</v>
          </cell>
          <cell r="K7">
            <v>38.549</v>
          </cell>
          <cell r="L7" t="str">
            <v>一等</v>
          </cell>
        </row>
        <row r="8">
          <cell r="A8">
            <v>6</v>
          </cell>
          <cell r="B8" t="str">
            <v>杨蕾</v>
          </cell>
          <cell r="C8">
            <v>22102032</v>
          </cell>
          <cell r="D8" t="str">
            <v>2021级科硕</v>
          </cell>
          <cell r="E8">
            <v>89.5</v>
          </cell>
          <cell r="F8" t="str">
            <v>学术会议论文及主题发言：《我国民间借贷利率规则问题研究》，一般，数字金融发展与规范治理体系高端论坛暨浙江省法学会金融法研究会年会，2021年11月14日，唯一作者且作报告人，获二等奖，13分</v>
          </cell>
          <cell r="G8">
            <v>13</v>
          </cell>
          <cell r="H8" t="str">
            <v>1.社会工作：（1）光华法学院研究生会、执行主席、良好、8分；2.文体活动：（1）浙江大学2021金秋体育文化节拔河对抗赛二等奖、2分；（2）浙江大学金秋晚会月轮风华奖第二名、2分。</v>
          </cell>
          <cell r="I8">
            <v>12</v>
          </cell>
          <cell r="J8">
            <v>35.75</v>
          </cell>
          <cell r="K8">
            <v>35.75</v>
          </cell>
          <cell r="L8" t="str">
            <v>一等</v>
          </cell>
        </row>
        <row r="9">
          <cell r="A9">
            <v>7</v>
          </cell>
          <cell r="B9" t="str">
            <v>于丰华</v>
          </cell>
          <cell r="C9">
            <v>22102044</v>
          </cell>
          <cell r="D9" t="str">
            <v>2021级科硕</v>
          </cell>
          <cell r="E9">
            <v>91.27</v>
          </cell>
          <cell r="F9" t="str">
            <v>学术会议：《数字人权保护的国际法意蕴及困境纾解》，省级，2022年浙江省法学会国际法年会会议，2022年8月30日，公开出版（已录用待出版），独作，10分。</v>
          </cell>
          <cell r="G9">
            <v>10</v>
          </cell>
          <cell r="H9" t="str">
            <v>2.文体活动：（1）光华法学院2021年“金秋体育文化节”乒乓球女子单打第一名，3分；（2）浙江大学2022年“夏季杯”乒乓球女子单打第一名，6分。</v>
          </cell>
          <cell r="I9">
            <v>9</v>
          </cell>
          <cell r="J9">
            <v>34.18</v>
          </cell>
          <cell r="K9">
            <v>34.181</v>
          </cell>
          <cell r="L9" t="str">
            <v>一等</v>
          </cell>
        </row>
        <row r="10">
          <cell r="A10">
            <v>8</v>
          </cell>
          <cell r="B10" t="str">
            <v>章奕宁</v>
          </cell>
          <cell r="C10">
            <v>22102036</v>
          </cell>
          <cell r="D10" t="str">
            <v>2021级科硕</v>
          </cell>
          <cell r="E10">
            <v>90.89</v>
          </cell>
          <cell r="F10" t="str">
            <v>1.学术会议论文及主题发言：刍议重大体育赛事中特殊标志的正当使用，其他，2021体育法律热点事件网络研讨会，收录时间无，非公开出版，10分</v>
          </cell>
          <cell r="G10">
            <v>10</v>
          </cell>
          <cell r="H10" t="str">
            <v>1.社会工作：本科生第三党支部、副书记、优秀、4分
2.文体活动：院级、金秋体育文化节拔河项目、第二名、2分</v>
          </cell>
          <cell r="I10">
            <v>6</v>
          </cell>
          <cell r="J10">
            <v>33.47</v>
          </cell>
          <cell r="K10">
            <v>33.467</v>
          </cell>
          <cell r="L10" t="str">
            <v>一等</v>
          </cell>
        </row>
        <row r="11">
          <cell r="A11">
            <v>9</v>
          </cell>
          <cell r="B11" t="str">
            <v>刘文龙</v>
          </cell>
          <cell r="C11">
            <v>22102024</v>
          </cell>
          <cell r="D11" t="str">
            <v>2021级科硕</v>
          </cell>
          <cell r="E11">
            <v>89.19</v>
          </cell>
          <cell r="F11" t="str">
            <v>学术竞赛：院级，光华法学院德恒杯学术论文竞赛，优秀奖，唯一作者，10分</v>
          </cell>
          <cell r="G11">
            <v>10</v>
          </cell>
          <cell r="H11" t="str">
            <v>1.社会工作：党支部、组织委员、优秀、4分。
2.文体活动：光华法学院定向越野集体三等奖（校级立项）、1分。</v>
          </cell>
          <cell r="I11">
            <v>5</v>
          </cell>
          <cell r="J11">
            <v>32.76</v>
          </cell>
          <cell r="K11">
            <v>32.757</v>
          </cell>
          <cell r="L11" t="str">
            <v>一等</v>
          </cell>
        </row>
        <row r="12">
          <cell r="A12">
            <v>10</v>
          </cell>
          <cell r="B12" t="str">
            <v>朱家玮</v>
          </cell>
          <cell r="C12">
            <v>22102008</v>
          </cell>
          <cell r="D12" t="str">
            <v>2021级科硕</v>
          </cell>
          <cell r="E12">
            <v>89.7</v>
          </cell>
          <cell r="F12" t="str">
            <v>1.期刊论文类：（1）《备案审查案例分析的一次比较法研讨尝试——2021备案审查国际研讨会会议综述》，《备案审查研究》第四辑，唯一作者，其他期刊，10分。</v>
          </cell>
          <cell r="G12">
            <v>10</v>
          </cell>
          <cell r="H12" t="str">
            <v>1.社会工作：（1）党支部、支部书记、合格、2分。</v>
          </cell>
          <cell r="I12">
            <v>2</v>
          </cell>
          <cell r="J12">
            <v>32.31</v>
          </cell>
          <cell r="K12">
            <v>32.31</v>
          </cell>
          <cell r="L12" t="str">
            <v>一等</v>
          </cell>
        </row>
        <row r="13">
          <cell r="A13">
            <v>11</v>
          </cell>
          <cell r="B13" t="str">
            <v>郑巧颖</v>
          </cell>
          <cell r="C13">
            <v>22102034</v>
          </cell>
          <cell r="D13" t="str">
            <v>2021级科硕</v>
          </cell>
          <cell r="E13">
            <v>87.81</v>
          </cell>
          <cell r="F13" t="str">
            <v>专著：《国际知识产权发展报告2020》，中国人民大学出版社2022年6月版，参与撰写章节，5分。</v>
          </cell>
          <cell r="G13">
            <v>5</v>
          </cell>
          <cell r="H13" t="str">
            <v>1.社会工作：学院、团委副书记（兼职）、优秀、12分；（2）党支部、支部书记、优秀、不计分。</v>
          </cell>
          <cell r="I13">
            <v>12</v>
          </cell>
          <cell r="J13">
            <v>31.24</v>
          </cell>
          <cell r="K13">
            <v>31.243</v>
          </cell>
          <cell r="L13" t="str">
            <v>一等</v>
          </cell>
        </row>
        <row r="14">
          <cell r="A14">
            <v>12</v>
          </cell>
          <cell r="B14" t="str">
            <v>张俊胡杰</v>
          </cell>
          <cell r="C14">
            <v>22102031</v>
          </cell>
          <cell r="D14" t="str">
            <v>2021级科硕</v>
          </cell>
          <cell r="E14">
            <v>90.24</v>
          </cell>
          <cell r="F14" t="str">
            <v>无</v>
          </cell>
          <cell r="G14">
            <v>0</v>
          </cell>
          <cell r="H14" t="str">
            <v>1.（1）社会工作：光华法学院团委兼职副书记（学生）、优秀、12分；（2）党支部、宣传委员、优秀、4分。</v>
          </cell>
          <cell r="I14">
            <v>16</v>
          </cell>
          <cell r="J14">
            <v>30.27</v>
          </cell>
          <cell r="K14">
            <v>30.272</v>
          </cell>
          <cell r="L14" t="str">
            <v>一等</v>
          </cell>
        </row>
        <row r="15">
          <cell r="A15">
            <v>13</v>
          </cell>
          <cell r="B15" t="str">
            <v>李芳</v>
          </cell>
          <cell r="C15">
            <v>22102035</v>
          </cell>
          <cell r="D15" t="str">
            <v>2021级科硕</v>
          </cell>
          <cell r="E15">
            <v>90.08</v>
          </cell>
          <cell r="F15" t="str">
            <v>无</v>
          </cell>
          <cell r="G15">
            <v>0</v>
          </cell>
          <cell r="H15" t="str">
            <v>1.社会工作：（1）光华法学院2021级法学硕士班、团支部书记、优秀、8分；（2）光华法学院法学硕士研究生第四支部、党支部书记、优秀、8分</v>
          </cell>
          <cell r="I15">
            <v>16</v>
          </cell>
          <cell r="J15">
            <v>30.22</v>
          </cell>
          <cell r="K15">
            <v>30.224</v>
          </cell>
          <cell r="L15" t="str">
            <v>一等</v>
          </cell>
        </row>
        <row r="16">
          <cell r="A16">
            <v>14</v>
          </cell>
          <cell r="B16" t="str">
            <v>王思琦</v>
          </cell>
          <cell r="C16">
            <v>22102028</v>
          </cell>
          <cell r="D16" t="str">
            <v>2021级科硕</v>
          </cell>
          <cell r="E16">
            <v>90.6</v>
          </cell>
          <cell r="F16" t="str">
            <v>无</v>
          </cell>
          <cell r="G16">
            <v>0</v>
          </cell>
          <cell r="H16" t="str">
            <v>1.社会工作：班级、班长、优秀、8分
2.文体活动：浙大光华法学院金秋体育文化节拔河对抗赛二等奖、2分</v>
          </cell>
          <cell r="I16">
            <v>10</v>
          </cell>
          <cell r="J16">
            <v>29.18</v>
          </cell>
          <cell r="K16">
            <v>29.18</v>
          </cell>
          <cell r="L16" t="str">
            <v>一等</v>
          </cell>
        </row>
        <row r="17">
          <cell r="A17">
            <v>15</v>
          </cell>
          <cell r="B17" t="str">
            <v>云佳伦</v>
          </cell>
          <cell r="C17">
            <v>22102009</v>
          </cell>
          <cell r="D17" t="str">
            <v>2021级科硕</v>
          </cell>
          <cell r="E17">
            <v>88.19</v>
          </cell>
          <cell r="F17" t="str">
            <v>无</v>
          </cell>
          <cell r="G17">
            <v>0</v>
          </cell>
          <cell r="H17" t="str">
            <v>1.社会工作：兼职副辅导员、优秀、10分</v>
          </cell>
          <cell r="I17">
            <v>10</v>
          </cell>
          <cell r="J17">
            <v>28.46</v>
          </cell>
          <cell r="K17">
            <v>28.457</v>
          </cell>
          <cell r="L17" t="str">
            <v>一等</v>
          </cell>
        </row>
        <row r="18">
          <cell r="A18">
            <v>16</v>
          </cell>
          <cell r="B18" t="str">
            <v>徐文泽</v>
          </cell>
          <cell r="C18">
            <v>22102038</v>
          </cell>
          <cell r="D18" t="str">
            <v>2021级科硕</v>
          </cell>
          <cell r="E18">
            <v>90</v>
          </cell>
          <cell r="F18" t="str">
            <v>无</v>
          </cell>
          <cell r="G18">
            <v>0</v>
          </cell>
          <cell r="H18" t="str">
            <v>1.社会工作：班级、体育委员、良好、3分 2.文体活动：浙大光华法学院金秋体育文化节拔河对抗赛二等奖、2分</v>
          </cell>
          <cell r="I18">
            <v>5</v>
          </cell>
          <cell r="J18">
            <v>28</v>
          </cell>
          <cell r="K18">
            <v>28</v>
          </cell>
          <cell r="L18" t="str">
            <v>一等</v>
          </cell>
        </row>
        <row r="19">
          <cell r="A19">
            <v>17</v>
          </cell>
          <cell r="B19" t="str">
            <v>宋萧纹</v>
          </cell>
          <cell r="C19">
            <v>22102042</v>
          </cell>
          <cell r="D19" t="str">
            <v>2021级科硕</v>
          </cell>
          <cell r="E19">
            <v>89.32</v>
          </cell>
          <cell r="F19" t="str">
            <v>无</v>
          </cell>
          <cell r="G19">
            <v>0</v>
          </cell>
          <cell r="H19" t="str">
            <v>1.社会工作：（1）党支部、宣传委员、良好、3分（2）校研究生资助与发展中心、宣传部部长、良好、3分</v>
          </cell>
          <cell r="I19">
            <v>6</v>
          </cell>
          <cell r="J19">
            <v>28</v>
          </cell>
          <cell r="K19">
            <v>27.996</v>
          </cell>
          <cell r="L19" t="str">
            <v>一等</v>
          </cell>
        </row>
        <row r="20">
          <cell r="A20">
            <v>18</v>
          </cell>
          <cell r="B20" t="str">
            <v>汪小雪</v>
          </cell>
          <cell r="C20">
            <v>22102020</v>
          </cell>
          <cell r="D20" t="str">
            <v>2021级科硕</v>
          </cell>
          <cell r="E20">
            <v>90.32</v>
          </cell>
          <cell r="F20" t="str">
            <v>无</v>
          </cell>
          <cell r="G20">
            <v>0</v>
          </cell>
          <cell r="H20" t="str">
            <v>1、文体活动：（1）法学院金秋体育文化节拔河比赛第二名、2分；（2）法学院金秋体育文化节篮球赛第二名、2分</v>
          </cell>
          <cell r="I20">
            <v>4</v>
          </cell>
          <cell r="J20">
            <v>27.9</v>
          </cell>
          <cell r="K20">
            <v>27.896</v>
          </cell>
          <cell r="L20" t="str">
            <v>一等</v>
          </cell>
        </row>
        <row r="21">
          <cell r="A21">
            <v>20</v>
          </cell>
          <cell r="B21" t="str">
            <v>宋淑萍</v>
          </cell>
          <cell r="C21">
            <v>22102018</v>
          </cell>
          <cell r="D21" t="str">
            <v>2021级科硕</v>
          </cell>
          <cell r="E21">
            <v>90.74</v>
          </cell>
          <cell r="F21" t="str">
            <v>无</v>
          </cell>
          <cell r="G21">
            <v>0</v>
          </cell>
          <cell r="H21" t="str">
            <v>1.文体活动：2021年金秋体育文化节篮球赛第二名、2分</v>
          </cell>
          <cell r="I21">
            <v>2</v>
          </cell>
          <cell r="J21">
            <v>27.62</v>
          </cell>
          <cell r="K21">
            <v>27.622</v>
          </cell>
          <cell r="L21" t="str">
            <v>二等</v>
          </cell>
        </row>
        <row r="22">
          <cell r="A22">
            <v>23</v>
          </cell>
          <cell r="B22" t="str">
            <v>韩中正</v>
          </cell>
          <cell r="C22">
            <v>22102019</v>
          </cell>
          <cell r="D22" t="str">
            <v>2021级科硕</v>
          </cell>
          <cell r="E22">
            <v>91.09</v>
          </cell>
          <cell r="F22" t="str">
            <v>无</v>
          </cell>
          <cell r="G22">
            <v>0</v>
          </cell>
          <cell r="H22" t="str">
            <v>1.文体活动：校级，2022年光华法学院定向越野比赛，三等奖，1分。</v>
          </cell>
          <cell r="I22">
            <v>1</v>
          </cell>
          <cell r="J22">
            <v>27.53</v>
          </cell>
          <cell r="K22">
            <v>27.527</v>
          </cell>
          <cell r="L22" t="str">
            <v>二等</v>
          </cell>
        </row>
        <row r="23">
          <cell r="A23">
            <v>19</v>
          </cell>
          <cell r="B23" t="str">
            <v>余国蓉</v>
          </cell>
          <cell r="C23">
            <v>22102006</v>
          </cell>
          <cell r="D23" t="str">
            <v>2021级科硕</v>
          </cell>
          <cell r="E23">
            <v>88.96</v>
          </cell>
          <cell r="F23" t="str">
            <v>无</v>
          </cell>
          <cell r="G23">
            <v>0</v>
          </cell>
          <cell r="H23" t="str">
            <v>1.社会工作：（1）班级、组织委员、良好、3分；（2）文体科技部、部长助理、合格、2分</v>
          </cell>
          <cell r="I23">
            <v>5</v>
          </cell>
          <cell r="J23">
            <v>27.69</v>
          </cell>
          <cell r="K23">
            <v>27.688</v>
          </cell>
          <cell r="L23" t="str">
            <v>二等</v>
          </cell>
        </row>
        <row r="24">
          <cell r="A24">
            <v>29</v>
          </cell>
          <cell r="B24" t="str">
            <v>张翔</v>
          </cell>
          <cell r="C24">
            <v>22102040</v>
          </cell>
          <cell r="D24" t="str">
            <v>2021级科硕</v>
          </cell>
          <cell r="E24">
            <v>89.67</v>
          </cell>
          <cell r="F24" t="str">
            <v>无</v>
          </cell>
          <cell r="G24">
            <v>0</v>
          </cell>
          <cell r="H24" t="str">
            <v>社会工作：浙江大学光华法学院法学硕士第四党支部组织委员考核良好、3分</v>
          </cell>
          <cell r="I24">
            <v>3</v>
          </cell>
          <cell r="J24">
            <v>27.5</v>
          </cell>
          <cell r="K24">
            <v>27.501</v>
          </cell>
          <cell r="L24" t="str">
            <v>二等</v>
          </cell>
        </row>
        <row r="25">
          <cell r="A25">
            <v>26</v>
          </cell>
          <cell r="B25" t="str">
            <v>鲍俊辰</v>
          </cell>
          <cell r="C25">
            <v>22102043</v>
          </cell>
          <cell r="D25" t="str">
            <v>2021级科硕</v>
          </cell>
          <cell r="E25">
            <v>90.93</v>
          </cell>
          <cell r="F25" t="str">
            <v>无</v>
          </cell>
          <cell r="G25">
            <v>0</v>
          </cell>
          <cell r="H25" t="str">
            <v>无</v>
          </cell>
          <cell r="I25">
            <v>0</v>
          </cell>
          <cell r="J25">
            <v>27.28</v>
          </cell>
          <cell r="K25">
            <v>27.279</v>
          </cell>
          <cell r="L25" t="str">
            <v>二等</v>
          </cell>
        </row>
        <row r="26">
          <cell r="A26">
            <v>21</v>
          </cell>
          <cell r="B26" t="str">
            <v>王可鑫</v>
          </cell>
          <cell r="C26">
            <v>22102025</v>
          </cell>
          <cell r="D26" t="str">
            <v>2021级科硕</v>
          </cell>
          <cell r="E26">
            <v>87.91</v>
          </cell>
          <cell r="F26" t="str">
            <v>无</v>
          </cell>
          <cell r="G26">
            <v>0</v>
          </cell>
          <cell r="H26" t="str">
            <v>1.社会工作：党支部、支部书记、良好、6分</v>
          </cell>
          <cell r="I26">
            <v>6</v>
          </cell>
          <cell r="J26">
            <v>27.57</v>
          </cell>
          <cell r="K26">
            <v>27.573</v>
          </cell>
          <cell r="L26" t="str">
            <v>二等</v>
          </cell>
        </row>
        <row r="27">
          <cell r="A27">
            <v>22</v>
          </cell>
          <cell r="B27" t="str">
            <v>胡俏</v>
          </cell>
          <cell r="C27">
            <v>22102037</v>
          </cell>
          <cell r="D27" t="str">
            <v>2021级科硕</v>
          </cell>
          <cell r="E27">
            <v>87.7857142857143</v>
          </cell>
          <cell r="F27" t="str">
            <v>无</v>
          </cell>
          <cell r="G27">
            <v>0</v>
          </cell>
          <cell r="H27" t="str">
            <v>社会工作：光华法学院职业发展中心活动联络部副部长、考核良好，6分</v>
          </cell>
          <cell r="I27">
            <v>6</v>
          </cell>
          <cell r="J27">
            <v>27.54</v>
          </cell>
          <cell r="K27">
            <v>27.5357142857143</v>
          </cell>
          <cell r="L27" t="str">
            <v>二等</v>
          </cell>
        </row>
        <row r="28">
          <cell r="A28">
            <v>24</v>
          </cell>
          <cell r="B28" t="str">
            <v>傅天麒</v>
          </cell>
          <cell r="C28">
            <v>22102004</v>
          </cell>
          <cell r="D28" t="str">
            <v>2021级科硕</v>
          </cell>
          <cell r="E28">
            <v>88.68</v>
          </cell>
          <cell r="F28" t="str">
            <v>无</v>
          </cell>
          <cell r="G28">
            <v>0</v>
          </cell>
          <cell r="H28" t="str">
            <v>党支部、组织委员、优秀、4分</v>
          </cell>
          <cell r="I28">
            <v>4</v>
          </cell>
          <cell r="J28">
            <v>27.4</v>
          </cell>
          <cell r="K28">
            <v>27.404</v>
          </cell>
          <cell r="L28" t="str">
            <v>二等</v>
          </cell>
        </row>
        <row r="29">
          <cell r="A29">
            <v>25</v>
          </cell>
          <cell r="B29" t="str">
            <v>吴颖娴</v>
          </cell>
          <cell r="C29">
            <v>22102014</v>
          </cell>
          <cell r="D29" t="str">
            <v>2021级科硕</v>
          </cell>
          <cell r="E29">
            <v>88.96</v>
          </cell>
          <cell r="F29" t="str">
            <v>无</v>
          </cell>
          <cell r="G29">
            <v>0</v>
          </cell>
          <cell r="H29" t="str">
            <v>社会工作：法律援助组织、办案组干事、良好、3分；</v>
          </cell>
          <cell r="I29">
            <v>3</v>
          </cell>
          <cell r="J29">
            <v>27.29</v>
          </cell>
          <cell r="K29">
            <v>27.288</v>
          </cell>
          <cell r="L29" t="str">
            <v>二等</v>
          </cell>
        </row>
        <row r="30">
          <cell r="A30">
            <v>31</v>
          </cell>
          <cell r="B30" t="str">
            <v>章蒙</v>
          </cell>
          <cell r="C30">
            <v>22102022</v>
          </cell>
          <cell r="D30" t="str">
            <v>2021级科硕</v>
          </cell>
          <cell r="E30">
            <v>89.96</v>
          </cell>
          <cell r="F30" t="str">
            <v>无</v>
          </cell>
          <cell r="G30">
            <v>0</v>
          </cell>
          <cell r="H30" t="str">
            <v>无</v>
          </cell>
          <cell r="I30">
            <v>0</v>
          </cell>
          <cell r="J30">
            <v>26.99</v>
          </cell>
          <cell r="K30">
            <v>26.988</v>
          </cell>
          <cell r="L30" t="str">
            <v>二等</v>
          </cell>
        </row>
        <row r="31">
          <cell r="A31">
            <v>27</v>
          </cell>
          <cell r="B31" t="str">
            <v>夏淑娴</v>
          </cell>
          <cell r="C31">
            <v>22102003</v>
          </cell>
          <cell r="D31" t="str">
            <v>2021级科硕</v>
          </cell>
          <cell r="E31">
            <v>88.92</v>
          </cell>
          <cell r="F31" t="str">
            <v>无</v>
          </cell>
          <cell r="G31">
            <v>0</v>
          </cell>
          <cell r="H31" t="str">
            <v>2.文体活动：浙大光华法学院金秋体育文化节拔河对抗赛二等奖、2分</v>
          </cell>
          <cell r="I31">
            <v>2</v>
          </cell>
          <cell r="J31">
            <v>27.08</v>
          </cell>
          <cell r="K31">
            <v>27.076</v>
          </cell>
          <cell r="L31" t="str">
            <v>二等</v>
          </cell>
        </row>
        <row r="32">
          <cell r="A32">
            <v>28</v>
          </cell>
          <cell r="B32" t="str">
            <v>唐杰勋</v>
          </cell>
          <cell r="C32">
            <v>22102013</v>
          </cell>
          <cell r="D32" t="str">
            <v>2021级科硕</v>
          </cell>
          <cell r="E32">
            <v>88.84</v>
          </cell>
          <cell r="F32" t="str">
            <v>无</v>
          </cell>
          <cell r="G32">
            <v>0</v>
          </cell>
          <cell r="H32" t="str">
            <v>文体活动：金秋体育文化节拔河比赛第一名、2分</v>
          </cell>
          <cell r="I32">
            <v>2</v>
          </cell>
          <cell r="J32">
            <v>27.05</v>
          </cell>
          <cell r="K32">
            <v>27.052</v>
          </cell>
          <cell r="L32" t="str">
            <v>二等</v>
          </cell>
        </row>
        <row r="33">
          <cell r="A33">
            <v>32</v>
          </cell>
          <cell r="B33" t="str">
            <v>成晨阳</v>
          </cell>
          <cell r="C33">
            <v>22102039</v>
          </cell>
          <cell r="D33" t="str">
            <v>2021级科硕</v>
          </cell>
          <cell r="E33">
            <v>89.78</v>
          </cell>
          <cell r="F33" t="str">
            <v>无</v>
          </cell>
          <cell r="G33">
            <v>0</v>
          </cell>
          <cell r="H33" t="str">
            <v>无</v>
          </cell>
          <cell r="I33">
            <v>0</v>
          </cell>
          <cell r="J33">
            <v>26.93</v>
          </cell>
          <cell r="K33">
            <v>26.934</v>
          </cell>
          <cell r="L33" t="str">
            <v>二等</v>
          </cell>
        </row>
        <row r="34">
          <cell r="A34">
            <v>33</v>
          </cell>
          <cell r="B34" t="str">
            <v>廖秋梅</v>
          </cell>
          <cell r="C34">
            <v>22102007</v>
          </cell>
          <cell r="D34" t="str">
            <v>2021级科硕</v>
          </cell>
          <cell r="E34">
            <v>89.65</v>
          </cell>
          <cell r="F34" t="str">
            <v>无</v>
          </cell>
          <cell r="G34">
            <v>0</v>
          </cell>
          <cell r="H34" t="str">
            <v>无</v>
          </cell>
          <cell r="I34">
            <v>0</v>
          </cell>
          <cell r="J34">
            <v>26.9</v>
          </cell>
          <cell r="K34">
            <v>26.895</v>
          </cell>
          <cell r="L34" t="str">
            <v>二等</v>
          </cell>
        </row>
        <row r="35">
          <cell r="A35">
            <v>34</v>
          </cell>
          <cell r="B35" t="str">
            <v>林凯</v>
          </cell>
          <cell r="C35">
            <v>22102005</v>
          </cell>
          <cell r="D35" t="str">
            <v>2021级科硕</v>
          </cell>
          <cell r="E35">
            <v>89.58</v>
          </cell>
          <cell r="F35" t="str">
            <v>无</v>
          </cell>
          <cell r="G35">
            <v>0</v>
          </cell>
          <cell r="H35" t="str">
            <v>无</v>
          </cell>
          <cell r="I35">
            <v>0</v>
          </cell>
          <cell r="J35">
            <v>26.87</v>
          </cell>
          <cell r="K35">
            <v>26.874</v>
          </cell>
          <cell r="L35" t="str">
            <v>二等</v>
          </cell>
        </row>
        <row r="36">
          <cell r="A36">
            <v>30</v>
          </cell>
          <cell r="B36" t="str">
            <v>陈茜茜</v>
          </cell>
          <cell r="C36">
            <v>22102027</v>
          </cell>
          <cell r="D36" t="str">
            <v>2021级科硕</v>
          </cell>
          <cell r="E36">
            <v>88.04</v>
          </cell>
          <cell r="F36" t="str">
            <v>无</v>
          </cell>
          <cell r="G36">
            <v>0</v>
          </cell>
          <cell r="H36" t="str">
            <v>1.社会工作：法律援助组织、办案组干事、良好、3分；</v>
          </cell>
          <cell r="I36">
            <v>3</v>
          </cell>
          <cell r="J36">
            <v>27.01</v>
          </cell>
          <cell r="K36">
            <v>27.012</v>
          </cell>
          <cell r="L36" t="str">
            <v>二等</v>
          </cell>
        </row>
        <row r="37">
          <cell r="A37">
            <v>35</v>
          </cell>
          <cell r="B37" t="str">
            <v>黄惠萍</v>
          </cell>
          <cell r="C37">
            <v>22102021</v>
          </cell>
          <cell r="D37" t="str">
            <v>2021级科硕</v>
          </cell>
          <cell r="E37">
            <v>89.13</v>
          </cell>
          <cell r="F37" t="str">
            <v>无</v>
          </cell>
          <cell r="G37">
            <v>0</v>
          </cell>
          <cell r="H37" t="str">
            <v>无</v>
          </cell>
          <cell r="I37">
            <v>0</v>
          </cell>
          <cell r="J37">
            <v>26.74</v>
          </cell>
          <cell r="K37">
            <v>26.739</v>
          </cell>
          <cell r="L37" t="str">
            <v>二等</v>
          </cell>
        </row>
        <row r="38">
          <cell r="A38">
            <v>36</v>
          </cell>
          <cell r="B38" t="str">
            <v>李欣睿</v>
          </cell>
          <cell r="C38">
            <v>22102001</v>
          </cell>
          <cell r="D38" t="str">
            <v>2021级科硕</v>
          </cell>
          <cell r="E38">
            <v>89.07</v>
          </cell>
          <cell r="F38" t="str">
            <v>无</v>
          </cell>
          <cell r="G38">
            <v>0</v>
          </cell>
          <cell r="H38" t="str">
            <v>无</v>
          </cell>
          <cell r="I38">
            <v>0</v>
          </cell>
          <cell r="J38">
            <v>26.72</v>
          </cell>
          <cell r="K38">
            <v>26.721</v>
          </cell>
          <cell r="L38" t="str">
            <v>二等</v>
          </cell>
        </row>
        <row r="39">
          <cell r="A39">
            <v>37</v>
          </cell>
          <cell r="B39" t="str">
            <v>吕海粟</v>
          </cell>
          <cell r="C39">
            <v>22102033</v>
          </cell>
          <cell r="D39" t="str">
            <v>2021级科硕</v>
          </cell>
          <cell r="E39">
            <v>89</v>
          </cell>
          <cell r="F39" t="str">
            <v>无</v>
          </cell>
          <cell r="G39">
            <v>0</v>
          </cell>
          <cell r="H39" t="str">
            <v>无</v>
          </cell>
          <cell r="I39">
            <v>0</v>
          </cell>
          <cell r="J39">
            <v>26.7</v>
          </cell>
          <cell r="K39">
            <v>26.7</v>
          </cell>
          <cell r="L39" t="str">
            <v>二等</v>
          </cell>
        </row>
        <row r="40">
          <cell r="A40">
            <v>38</v>
          </cell>
          <cell r="B40" t="str">
            <v>巴乔</v>
          </cell>
          <cell r="C40">
            <v>22102023</v>
          </cell>
          <cell r="D40" t="str">
            <v>2021级科硕</v>
          </cell>
          <cell r="E40">
            <v>88.91</v>
          </cell>
          <cell r="F40" t="str">
            <v>无</v>
          </cell>
          <cell r="G40">
            <v>0</v>
          </cell>
          <cell r="H40" t="str">
            <v>无</v>
          </cell>
          <cell r="I40">
            <v>0</v>
          </cell>
          <cell r="J40">
            <v>26.67</v>
          </cell>
          <cell r="K40">
            <v>26.673</v>
          </cell>
          <cell r="L40" t="str">
            <v>二等</v>
          </cell>
        </row>
        <row r="41">
          <cell r="A41">
            <v>39</v>
          </cell>
          <cell r="B41" t="str">
            <v>刘文韬</v>
          </cell>
          <cell r="C41">
            <v>22102002</v>
          </cell>
          <cell r="D41" t="str">
            <v>2021级科硕</v>
          </cell>
          <cell r="E41">
            <v>88.52</v>
          </cell>
          <cell r="F41" t="str">
            <v>无</v>
          </cell>
          <cell r="G41">
            <v>0</v>
          </cell>
          <cell r="H41" t="str">
            <v>无</v>
          </cell>
          <cell r="I41">
            <v>0</v>
          </cell>
          <cell r="J41">
            <v>26.56</v>
          </cell>
          <cell r="K41">
            <v>26.556</v>
          </cell>
          <cell r="L41" t="str">
            <v>二等</v>
          </cell>
        </row>
        <row r="42">
          <cell r="A42">
            <v>41</v>
          </cell>
          <cell r="B42" t="str">
            <v>徐丽捷</v>
          </cell>
          <cell r="C42">
            <v>22102026</v>
          </cell>
          <cell r="D42" t="str">
            <v>2021级科硕</v>
          </cell>
          <cell r="E42">
            <v>87.84</v>
          </cell>
          <cell r="F42" t="str">
            <v>无</v>
          </cell>
          <cell r="G42">
            <v>0</v>
          </cell>
          <cell r="H42" t="str">
            <v>无</v>
          </cell>
          <cell r="I42">
            <v>0</v>
          </cell>
          <cell r="J42">
            <v>26.35</v>
          </cell>
          <cell r="K42">
            <v>26.352</v>
          </cell>
          <cell r="L42" t="str">
            <v>二等</v>
          </cell>
        </row>
        <row r="43">
          <cell r="A43">
            <v>40</v>
          </cell>
          <cell r="B43" t="str">
            <v>童艳城</v>
          </cell>
          <cell r="C43">
            <v>22102016</v>
          </cell>
          <cell r="D43" t="str">
            <v>2021级科硕</v>
          </cell>
          <cell r="E43">
            <v>85.88</v>
          </cell>
          <cell r="F43" t="str">
            <v>无</v>
          </cell>
          <cell r="G43">
            <v>0</v>
          </cell>
          <cell r="H43" t="str">
            <v>文体活动：浙大光华法学院金秋体育文化节拔河对抗赛二等奖、2分；光华法学院定向越野集体三等奖（校级立项）、1分。</v>
          </cell>
          <cell r="I43">
            <v>3</v>
          </cell>
          <cell r="J43">
            <v>26.36</v>
          </cell>
          <cell r="K43">
            <v>26.364</v>
          </cell>
          <cell r="L43" t="str">
            <v>二等</v>
          </cell>
        </row>
        <row r="44">
          <cell r="A44">
            <v>42</v>
          </cell>
          <cell r="B44" t="str">
            <v>史学会</v>
          </cell>
          <cell r="C44">
            <v>22102015</v>
          </cell>
          <cell r="D44" t="str">
            <v>2021级科硕</v>
          </cell>
          <cell r="E44">
            <v>86.46</v>
          </cell>
          <cell r="F44" t="str">
            <v>无</v>
          </cell>
          <cell r="G44">
            <v>0</v>
          </cell>
          <cell r="H44" t="str">
            <v>无</v>
          </cell>
          <cell r="I44">
            <v>0</v>
          </cell>
          <cell r="J44">
            <v>25.94</v>
          </cell>
          <cell r="K44">
            <v>25.938</v>
          </cell>
          <cell r="L44" t="str">
            <v>二等</v>
          </cell>
        </row>
        <row r="45">
          <cell r="A45">
            <v>43</v>
          </cell>
          <cell r="B45" t="str">
            <v>陈俊琪</v>
          </cell>
          <cell r="C45">
            <v>22102012</v>
          </cell>
          <cell r="D45" t="str">
            <v>2021级科硕</v>
          </cell>
          <cell r="E45">
            <v>86.15</v>
          </cell>
          <cell r="F45" t="str">
            <v>无</v>
          </cell>
          <cell r="G45">
            <v>0</v>
          </cell>
          <cell r="H45" t="str">
            <v>无</v>
          </cell>
          <cell r="I45">
            <v>0</v>
          </cell>
          <cell r="J45">
            <v>25.85</v>
          </cell>
          <cell r="K45">
            <v>25.845</v>
          </cell>
          <cell r="L45" t="str">
            <v>二等</v>
          </cell>
        </row>
        <row r="46">
          <cell r="A46">
            <v>44</v>
          </cell>
          <cell r="B46" t="str">
            <v>杨选晔</v>
          </cell>
          <cell r="C46">
            <v>22102029</v>
          </cell>
          <cell r="D46" t="str">
            <v>2021级科硕</v>
          </cell>
          <cell r="E46">
            <v>82.07</v>
          </cell>
          <cell r="F46" t="str">
            <v>无</v>
          </cell>
          <cell r="G46">
            <v>0</v>
          </cell>
          <cell r="H46" t="str">
            <v>班级、宣传委员和生活委员、良好、3分</v>
          </cell>
          <cell r="I46">
            <v>3</v>
          </cell>
          <cell r="J46">
            <v>25.22</v>
          </cell>
          <cell r="K46">
            <v>25.221</v>
          </cell>
          <cell r="L46" t="str">
            <v>二等</v>
          </cell>
        </row>
        <row r="47">
          <cell r="A47">
            <v>45</v>
          </cell>
          <cell r="B47" t="str">
            <v>胡炜瑛</v>
          </cell>
          <cell r="C47">
            <v>22102011</v>
          </cell>
          <cell r="D47" t="str">
            <v>2021级科硕</v>
          </cell>
          <cell r="E47">
            <v>0</v>
          </cell>
          <cell r="F47" t="str">
            <v>无</v>
          </cell>
          <cell r="G47">
            <v>0</v>
          </cell>
          <cell r="H47" t="str">
            <v>无</v>
          </cell>
          <cell r="I47">
            <v>0</v>
          </cell>
          <cell r="J47">
            <v>0</v>
          </cell>
          <cell r="K47">
            <v>0</v>
          </cell>
          <cell r="L47" t="str">
            <v>二等</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
  <sheetViews>
    <sheetView zoomScale="78" zoomScaleNormal="78" topLeftCell="D4" workbookViewId="0">
      <selection activeCell="E22" sqref="E22"/>
    </sheetView>
  </sheetViews>
  <sheetFormatPr defaultColWidth="9" defaultRowHeight="14"/>
  <cols>
    <col min="1" max="1" width="4.875" customWidth="1"/>
    <col min="2" max="3" width="9.125" customWidth="1"/>
    <col min="4" max="4" width="43.875" customWidth="1"/>
    <col min="5" max="5" width="16.25" customWidth="1"/>
    <col min="6" max="6" width="7" customWidth="1"/>
    <col min="7" max="7" width="66.875" customWidth="1"/>
    <col min="8" max="8" width="14.375" customWidth="1"/>
    <col min="9" max="9" width="90.625" customWidth="1"/>
    <col min="10" max="10" width="8.5" customWidth="1"/>
    <col min="11" max="11" width="90.625" customWidth="1"/>
    <col min="12" max="12" width="34" customWidth="1"/>
    <col min="13" max="13" width="90.625" customWidth="1"/>
  </cols>
  <sheetData>
    <row r="1" ht="56" spans="1:17">
      <c r="A1" s="32" t="s">
        <v>0</v>
      </c>
      <c r="B1" s="32" t="s">
        <v>1</v>
      </c>
      <c r="C1" s="32" t="s">
        <v>2</v>
      </c>
      <c r="D1" s="32" t="s">
        <v>3</v>
      </c>
      <c r="E1" s="32" t="s">
        <v>4</v>
      </c>
      <c r="F1" s="32" t="s">
        <v>5</v>
      </c>
      <c r="G1" s="32" t="s">
        <v>6</v>
      </c>
      <c r="H1" s="32" t="s">
        <v>7</v>
      </c>
      <c r="I1" s="35" t="s">
        <v>8</v>
      </c>
      <c r="J1" s="36" t="s">
        <v>9</v>
      </c>
      <c r="K1" s="35" t="s">
        <v>10</v>
      </c>
      <c r="L1" s="32" t="s">
        <v>11</v>
      </c>
      <c r="M1" s="36" t="s">
        <v>12</v>
      </c>
      <c r="N1" s="37" t="s">
        <v>13</v>
      </c>
      <c r="O1" s="37" t="s">
        <v>14</v>
      </c>
      <c r="P1" s="37" t="s">
        <v>15</v>
      </c>
      <c r="Q1" s="37" t="s">
        <v>16</v>
      </c>
    </row>
    <row r="2" spans="1:17">
      <c r="A2" s="33">
        <v>1</v>
      </c>
      <c r="B2" s="34" t="s">
        <v>17</v>
      </c>
      <c r="C2" s="34" t="s">
        <v>18</v>
      </c>
      <c r="D2" s="34" t="s">
        <v>19</v>
      </c>
      <c r="E2" s="34" t="s">
        <v>20</v>
      </c>
      <c r="F2" s="34" t="s">
        <v>21</v>
      </c>
      <c r="G2" s="34" t="s">
        <v>22</v>
      </c>
      <c r="H2" s="34" t="s">
        <v>23</v>
      </c>
      <c r="I2" s="38" t="s">
        <v>24</v>
      </c>
      <c r="J2" s="34" t="s">
        <v>25</v>
      </c>
      <c r="K2" s="38" t="s">
        <v>26</v>
      </c>
      <c r="L2" s="34" t="s">
        <v>27</v>
      </c>
      <c r="M2" s="39" t="s">
        <v>28</v>
      </c>
      <c r="N2" s="40">
        <f>O2+P2*0.4+Q2*0.1</f>
        <v>91.01</v>
      </c>
      <c r="O2" s="40" t="str">
        <f>G2</f>
        <v>87.81</v>
      </c>
      <c r="P2" s="40">
        <f>J2+VLOOKUP(VALUE(C2),'[1]21级科硕'!A$3:L$47,7)</f>
        <v>5</v>
      </c>
      <c r="Q2" s="40" t="str">
        <f>L2</f>
        <v>12</v>
      </c>
    </row>
    <row r="3" ht="28" spans="1:17">
      <c r="A3" s="33">
        <v>2</v>
      </c>
      <c r="B3" s="34" t="s">
        <v>29</v>
      </c>
      <c r="C3" s="34" t="s">
        <v>30</v>
      </c>
      <c r="D3" s="34" t="s">
        <v>19</v>
      </c>
      <c r="E3" s="34" t="s">
        <v>20</v>
      </c>
      <c r="F3" s="34" t="s">
        <v>21</v>
      </c>
      <c r="G3" s="34" t="s">
        <v>31</v>
      </c>
      <c r="H3" s="34" t="s">
        <v>23</v>
      </c>
      <c r="I3" s="41" t="s">
        <v>32</v>
      </c>
      <c r="J3" s="42">
        <v>10</v>
      </c>
      <c r="K3" s="38" t="s">
        <v>33</v>
      </c>
      <c r="L3" s="34">
        <v>9</v>
      </c>
      <c r="M3" s="39" t="s">
        <v>28</v>
      </c>
      <c r="N3" s="40">
        <f t="shared" ref="N3:N10" si="0">O3+P3*0.4+Q3*0.1</f>
        <v>96.17</v>
      </c>
      <c r="O3" s="40" t="str">
        <f t="shared" ref="O3:O10" si="1">G3</f>
        <v>91.27</v>
      </c>
      <c r="P3" s="43">
        <v>10</v>
      </c>
      <c r="Q3" s="40">
        <f t="shared" ref="Q3:Q10" si="2">L3</f>
        <v>9</v>
      </c>
    </row>
    <row r="4" spans="1:17">
      <c r="A4" s="33">
        <v>3</v>
      </c>
      <c r="B4" s="34" t="s">
        <v>34</v>
      </c>
      <c r="C4" s="34" t="s">
        <v>35</v>
      </c>
      <c r="D4" s="34" t="s">
        <v>19</v>
      </c>
      <c r="E4" s="34" t="s">
        <v>20</v>
      </c>
      <c r="F4" s="34" t="s">
        <v>21</v>
      </c>
      <c r="G4" s="34" t="s">
        <v>36</v>
      </c>
      <c r="H4" s="34" t="s">
        <v>23</v>
      </c>
      <c r="I4" s="38" t="s">
        <v>28</v>
      </c>
      <c r="J4" s="34" t="s">
        <v>37</v>
      </c>
      <c r="K4" s="38" t="s">
        <v>38</v>
      </c>
      <c r="L4" s="34" t="s">
        <v>39</v>
      </c>
      <c r="M4" s="39" t="s">
        <v>28</v>
      </c>
      <c r="N4" s="40">
        <f t="shared" si="0"/>
        <v>89.19</v>
      </c>
      <c r="O4" s="40" t="str">
        <f t="shared" si="1"/>
        <v>88.19</v>
      </c>
      <c r="P4" s="40">
        <f>J4+VLOOKUP(VALUE(C4),'[1]21级科硕'!A$3:L$47,7)</f>
        <v>0</v>
      </c>
      <c r="Q4" s="40" t="str">
        <f t="shared" si="2"/>
        <v>10</v>
      </c>
    </row>
    <row r="5" ht="42" spans="1:17">
      <c r="A5" s="33">
        <v>4</v>
      </c>
      <c r="B5" s="34" t="s">
        <v>40</v>
      </c>
      <c r="C5" s="34" t="s">
        <v>41</v>
      </c>
      <c r="D5" s="34" t="s">
        <v>19</v>
      </c>
      <c r="E5" s="34" t="s">
        <v>42</v>
      </c>
      <c r="F5" s="34" t="s">
        <v>21</v>
      </c>
      <c r="G5" s="34" t="s">
        <v>43</v>
      </c>
      <c r="H5" s="34" t="s">
        <v>23</v>
      </c>
      <c r="I5" s="38" t="s">
        <v>44</v>
      </c>
      <c r="J5" s="34">
        <v>40</v>
      </c>
      <c r="K5" s="38" t="s">
        <v>28</v>
      </c>
      <c r="L5" s="34" t="s">
        <v>37</v>
      </c>
      <c r="M5" s="39" t="s">
        <v>45</v>
      </c>
      <c r="N5" s="40">
        <f t="shared" si="0"/>
        <v>106.43</v>
      </c>
      <c r="O5" s="40" t="str">
        <f t="shared" si="1"/>
        <v>90.43</v>
      </c>
      <c r="P5" s="40">
        <f>J5+VLOOKUP(VALUE(C5),'[1]21级科硕'!A$3:L$47,7)</f>
        <v>40</v>
      </c>
      <c r="Q5" s="40" t="str">
        <f t="shared" si="2"/>
        <v>0</v>
      </c>
    </row>
    <row r="6" ht="28" spans="1:17">
      <c r="A6" s="33">
        <v>5</v>
      </c>
      <c r="B6" s="34" t="s">
        <v>46</v>
      </c>
      <c r="C6" s="34" t="s">
        <v>47</v>
      </c>
      <c r="D6" s="34" t="s">
        <v>19</v>
      </c>
      <c r="E6" s="34" t="s">
        <v>20</v>
      </c>
      <c r="F6" s="34" t="s">
        <v>21</v>
      </c>
      <c r="G6" s="34" t="s">
        <v>48</v>
      </c>
      <c r="H6" s="34" t="s">
        <v>23</v>
      </c>
      <c r="I6" s="38" t="s">
        <v>28</v>
      </c>
      <c r="J6" s="34" t="s">
        <v>37</v>
      </c>
      <c r="K6" s="38" t="s">
        <v>49</v>
      </c>
      <c r="L6" s="34" t="s">
        <v>39</v>
      </c>
      <c r="M6" s="39" t="s">
        <v>28</v>
      </c>
      <c r="N6" s="40">
        <f t="shared" si="0"/>
        <v>91.6</v>
      </c>
      <c r="O6" s="40" t="str">
        <f t="shared" si="1"/>
        <v>90.60</v>
      </c>
      <c r="P6" s="40">
        <f>J6+VLOOKUP(VALUE(C6),'[1]21级科硕'!A$3:L$47,7)</f>
        <v>0</v>
      </c>
      <c r="Q6" s="40" t="str">
        <f t="shared" si="2"/>
        <v>10</v>
      </c>
    </row>
    <row r="7" spans="1:17">
      <c r="A7" s="33">
        <v>6</v>
      </c>
      <c r="B7" s="34" t="s">
        <v>50</v>
      </c>
      <c r="C7" s="34" t="s">
        <v>51</v>
      </c>
      <c r="D7" s="34" t="s">
        <v>19</v>
      </c>
      <c r="E7" s="34" t="s">
        <v>42</v>
      </c>
      <c r="F7" s="34" t="s">
        <v>21</v>
      </c>
      <c r="G7" s="34" t="s">
        <v>52</v>
      </c>
      <c r="H7" s="34" t="s">
        <v>23</v>
      </c>
      <c r="I7" s="38" t="s">
        <v>28</v>
      </c>
      <c r="J7" s="34">
        <v>0</v>
      </c>
      <c r="K7" s="38" t="s">
        <v>53</v>
      </c>
      <c r="L7" s="34">
        <v>7</v>
      </c>
      <c r="M7" s="39" t="s">
        <v>28</v>
      </c>
      <c r="N7" s="40">
        <f t="shared" si="0"/>
        <v>87.68</v>
      </c>
      <c r="O7" s="40" t="str">
        <f t="shared" si="1"/>
        <v>86.98</v>
      </c>
      <c r="P7" s="40">
        <f>J7+VLOOKUP(VALUE(C7),'[1]21级科硕'!A$3:L$47,7)</f>
        <v>0</v>
      </c>
      <c r="Q7" s="40">
        <f t="shared" si="2"/>
        <v>7</v>
      </c>
    </row>
    <row r="8" ht="28" spans="1:17">
      <c r="A8" s="33">
        <v>7</v>
      </c>
      <c r="B8" s="34" t="s">
        <v>54</v>
      </c>
      <c r="C8" s="34" t="s">
        <v>55</v>
      </c>
      <c r="D8" s="34" t="s">
        <v>19</v>
      </c>
      <c r="E8" s="34" t="s">
        <v>20</v>
      </c>
      <c r="F8" s="34" t="s">
        <v>21</v>
      </c>
      <c r="G8" s="34" t="s">
        <v>56</v>
      </c>
      <c r="H8" s="34" t="s">
        <v>23</v>
      </c>
      <c r="I8" s="38" t="s">
        <v>28</v>
      </c>
      <c r="J8" s="34">
        <v>0</v>
      </c>
      <c r="K8" s="38" t="s">
        <v>57</v>
      </c>
      <c r="L8" s="34" t="s">
        <v>58</v>
      </c>
      <c r="M8" s="39" t="s">
        <v>59</v>
      </c>
      <c r="N8" s="40">
        <f t="shared" si="0"/>
        <v>89.12</v>
      </c>
      <c r="O8" s="40" t="str">
        <f t="shared" si="1"/>
        <v>88.92</v>
      </c>
      <c r="P8" s="40">
        <f>J8+VLOOKUP(VALUE(C8),'[1]21级科硕'!A$3:L$47,7)</f>
        <v>0</v>
      </c>
      <c r="Q8" s="40" t="str">
        <f t="shared" si="2"/>
        <v>2</v>
      </c>
    </row>
    <row r="9" spans="1:17">
      <c r="A9" s="33">
        <v>8</v>
      </c>
      <c r="B9" s="34" t="s">
        <v>60</v>
      </c>
      <c r="C9" s="34" t="s">
        <v>61</v>
      </c>
      <c r="D9" s="34" t="s">
        <v>19</v>
      </c>
      <c r="E9" s="34" t="s">
        <v>20</v>
      </c>
      <c r="F9" s="34" t="s">
        <v>21</v>
      </c>
      <c r="G9" s="34" t="s">
        <v>62</v>
      </c>
      <c r="H9" s="34" t="s">
        <v>23</v>
      </c>
      <c r="I9" s="38" t="s">
        <v>28</v>
      </c>
      <c r="J9" s="34" t="s">
        <v>37</v>
      </c>
      <c r="K9" s="38" t="s">
        <v>63</v>
      </c>
      <c r="L9" s="34" t="s">
        <v>64</v>
      </c>
      <c r="M9" s="39" t="s">
        <v>65</v>
      </c>
      <c r="N9" s="40">
        <f t="shared" si="0"/>
        <v>91.84</v>
      </c>
      <c r="O9" s="40" t="str">
        <f t="shared" si="1"/>
        <v>90.24</v>
      </c>
      <c r="P9" s="40">
        <f>J9+VLOOKUP(VALUE(C9),'[1]21级科硕'!A$3:L$47,7)</f>
        <v>0</v>
      </c>
      <c r="Q9" s="40" t="str">
        <f t="shared" si="2"/>
        <v>16</v>
      </c>
    </row>
    <row r="10" ht="28" spans="1:17">
      <c r="A10" s="33">
        <v>9</v>
      </c>
      <c r="B10" s="34" t="s">
        <v>66</v>
      </c>
      <c r="C10" s="34" t="s">
        <v>67</v>
      </c>
      <c r="D10" s="34" t="s">
        <v>19</v>
      </c>
      <c r="E10" s="34" t="s">
        <v>20</v>
      </c>
      <c r="F10" s="34" t="s">
        <v>21</v>
      </c>
      <c r="G10" s="34" t="s">
        <v>68</v>
      </c>
      <c r="H10" s="34" t="s">
        <v>23</v>
      </c>
      <c r="I10" s="38" t="s">
        <v>28</v>
      </c>
      <c r="J10" s="34" t="s">
        <v>37</v>
      </c>
      <c r="K10" s="38" t="s">
        <v>69</v>
      </c>
      <c r="L10" s="34">
        <v>5</v>
      </c>
      <c r="M10" s="39" t="s">
        <v>28</v>
      </c>
      <c r="N10" s="40">
        <f t="shared" si="0"/>
        <v>90.5</v>
      </c>
      <c r="O10" s="40" t="str">
        <f t="shared" si="1"/>
        <v>90.00</v>
      </c>
      <c r="P10" s="40">
        <f>J10+VLOOKUP(VALUE(C10),'[1]21级科硕'!A$3:L$47,7)</f>
        <v>0</v>
      </c>
      <c r="Q10" s="40">
        <f t="shared" si="2"/>
        <v>5</v>
      </c>
    </row>
    <row r="18" spans="4:5">
      <c r="D18" s="10"/>
      <c r="E18" s="10"/>
    </row>
    <row r="19" spans="4:5">
      <c r="D19" s="10"/>
      <c r="E19" s="10"/>
    </row>
    <row r="20" spans="4:5">
      <c r="D20" s="10"/>
      <c r="E20" s="10"/>
    </row>
    <row r="21" spans="4:5">
      <c r="D21" s="10"/>
      <c r="E21" s="10"/>
    </row>
    <row r="22" spans="4:5">
      <c r="D22" s="12"/>
      <c r="E22" s="12"/>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
  <sheetViews>
    <sheetView zoomScale="60" zoomScaleNormal="60" topLeftCell="A9" workbookViewId="0">
      <selection activeCell="A10" sqref="A10"/>
    </sheetView>
  </sheetViews>
  <sheetFormatPr defaultColWidth="9" defaultRowHeight="14"/>
  <cols>
    <col min="1" max="1" width="4.875" customWidth="1"/>
    <col min="2" max="3" width="9.125" customWidth="1"/>
    <col min="4" max="4" width="43.875" customWidth="1"/>
    <col min="5" max="5" width="4.875" customWidth="1"/>
    <col min="6" max="6" width="7" customWidth="1"/>
    <col min="7" max="7" width="66.875" customWidth="1"/>
    <col min="8" max="8" width="14.375" customWidth="1"/>
    <col min="9" max="9" width="90.625" customWidth="1"/>
    <col min="10" max="10" width="8.5" customWidth="1"/>
    <col min="11" max="11" width="38.125" customWidth="1"/>
    <col min="12" max="12" width="18" customWidth="1"/>
    <col min="13" max="13" width="13.5" customWidth="1"/>
    <col min="14" max="16" width="12.625" customWidth="1"/>
  </cols>
  <sheetData>
    <row r="1" ht="108.5" spans="1:16">
      <c r="A1" s="2" t="s">
        <v>0</v>
      </c>
      <c r="B1" s="2" t="s">
        <v>1</v>
      </c>
      <c r="C1" s="2" t="s">
        <v>2</v>
      </c>
      <c r="D1" s="2" t="s">
        <v>3</v>
      </c>
      <c r="E1" s="2" t="s">
        <v>4</v>
      </c>
      <c r="F1" s="2" t="s">
        <v>5</v>
      </c>
      <c r="G1" s="2" t="s">
        <v>6</v>
      </c>
      <c r="H1" s="2" t="s">
        <v>7</v>
      </c>
      <c r="I1" s="13" t="s">
        <v>8</v>
      </c>
      <c r="J1" s="13" t="s">
        <v>9</v>
      </c>
      <c r="K1" s="2" t="s">
        <v>10</v>
      </c>
      <c r="L1" s="2" t="s">
        <v>11</v>
      </c>
      <c r="M1" s="13" t="s">
        <v>12</v>
      </c>
      <c r="N1" s="23" t="s">
        <v>70</v>
      </c>
      <c r="O1" s="23" t="s">
        <v>71</v>
      </c>
      <c r="P1" s="24" t="s">
        <v>13</v>
      </c>
    </row>
    <row r="2" ht="46.5" spans="1:16">
      <c r="A2" s="20">
        <v>1</v>
      </c>
      <c r="B2" s="21" t="s">
        <v>72</v>
      </c>
      <c r="C2" s="21" t="s">
        <v>73</v>
      </c>
      <c r="D2" s="21" t="s">
        <v>19</v>
      </c>
      <c r="E2" s="21" t="s">
        <v>74</v>
      </c>
      <c r="F2" s="21" t="s">
        <v>75</v>
      </c>
      <c r="G2" s="21" t="s">
        <v>28</v>
      </c>
      <c r="H2" s="21" t="s">
        <v>23</v>
      </c>
      <c r="I2" s="25" t="s">
        <v>76</v>
      </c>
      <c r="J2" s="21">
        <v>50</v>
      </c>
      <c r="K2" s="21" t="s">
        <v>77</v>
      </c>
      <c r="L2" s="21">
        <v>0</v>
      </c>
      <c r="M2" s="25" t="s">
        <v>28</v>
      </c>
      <c r="N2" s="26">
        <f>J2</f>
        <v>50</v>
      </c>
      <c r="O2" s="26">
        <f>L2</f>
        <v>0</v>
      </c>
      <c r="P2" s="26">
        <f>N2*0.6+O2*0.1</f>
        <v>30</v>
      </c>
    </row>
    <row r="3" ht="124" spans="1:16">
      <c r="A3" s="20">
        <v>2</v>
      </c>
      <c r="B3" s="21" t="s">
        <v>78</v>
      </c>
      <c r="C3" s="21" t="s">
        <v>79</v>
      </c>
      <c r="D3" s="21" t="s">
        <v>19</v>
      </c>
      <c r="E3" s="21" t="s">
        <v>74</v>
      </c>
      <c r="F3" s="21" t="s">
        <v>75</v>
      </c>
      <c r="G3" s="21" t="s">
        <v>28</v>
      </c>
      <c r="H3" s="21" t="s">
        <v>23</v>
      </c>
      <c r="I3" s="25" t="s">
        <v>80</v>
      </c>
      <c r="J3" s="21" t="s">
        <v>81</v>
      </c>
      <c r="K3" s="21" t="s">
        <v>28</v>
      </c>
      <c r="L3" s="21">
        <v>0</v>
      </c>
      <c r="M3" s="25" t="s">
        <v>28</v>
      </c>
      <c r="N3" s="26" t="str">
        <f t="shared" ref="N3:N8" si="0">J3</f>
        <v>135.2</v>
      </c>
      <c r="O3" s="26">
        <f t="shared" ref="O3:O8" si="1">L3</f>
        <v>0</v>
      </c>
      <c r="P3" s="26">
        <f t="shared" ref="P3:P7" si="2">N3*0.6+O3*0.1</f>
        <v>81.12</v>
      </c>
    </row>
    <row r="4" ht="77.5" spans="1:16">
      <c r="A4" s="20">
        <v>3</v>
      </c>
      <c r="B4" s="21" t="s">
        <v>82</v>
      </c>
      <c r="C4" s="21" t="s">
        <v>83</v>
      </c>
      <c r="D4" s="21" t="s">
        <v>19</v>
      </c>
      <c r="E4" s="21" t="s">
        <v>74</v>
      </c>
      <c r="F4" s="21" t="s">
        <v>75</v>
      </c>
      <c r="G4" s="21" t="s">
        <v>28</v>
      </c>
      <c r="H4" s="21" t="s">
        <v>23</v>
      </c>
      <c r="I4" s="25" t="s">
        <v>84</v>
      </c>
      <c r="J4" s="21" t="s">
        <v>85</v>
      </c>
      <c r="K4" s="21" t="s">
        <v>37</v>
      </c>
      <c r="L4" s="21" t="s">
        <v>37</v>
      </c>
      <c r="M4" s="25" t="s">
        <v>28</v>
      </c>
      <c r="N4" s="26" t="str">
        <f t="shared" si="0"/>
        <v>57</v>
      </c>
      <c r="O4" s="26" t="str">
        <f t="shared" si="1"/>
        <v>0</v>
      </c>
      <c r="P4" s="26">
        <f t="shared" si="2"/>
        <v>34.2</v>
      </c>
    </row>
    <row r="5" ht="62" spans="1:16">
      <c r="A5" s="20">
        <v>4</v>
      </c>
      <c r="B5" s="21" t="s">
        <v>86</v>
      </c>
      <c r="C5" s="21" t="s">
        <v>87</v>
      </c>
      <c r="D5" s="21" t="s">
        <v>19</v>
      </c>
      <c r="E5" s="21" t="s">
        <v>74</v>
      </c>
      <c r="F5" s="21" t="s">
        <v>75</v>
      </c>
      <c r="G5" s="21" t="s">
        <v>28</v>
      </c>
      <c r="H5" s="21" t="s">
        <v>23</v>
      </c>
      <c r="I5" s="27" t="s">
        <v>88</v>
      </c>
      <c r="J5" s="28">
        <v>75</v>
      </c>
      <c r="K5" s="21" t="s">
        <v>28</v>
      </c>
      <c r="L5" s="21">
        <v>0</v>
      </c>
      <c r="M5" s="25" t="s">
        <v>28</v>
      </c>
      <c r="N5" s="29">
        <v>75</v>
      </c>
      <c r="O5" s="26">
        <f t="shared" si="1"/>
        <v>0</v>
      </c>
      <c r="P5" s="26">
        <f t="shared" si="2"/>
        <v>45</v>
      </c>
    </row>
    <row r="6" ht="93" spans="1:16">
      <c r="A6" s="20">
        <v>5</v>
      </c>
      <c r="B6" s="21" t="s">
        <v>89</v>
      </c>
      <c r="C6" s="21" t="s">
        <v>90</v>
      </c>
      <c r="D6" s="21" t="s">
        <v>19</v>
      </c>
      <c r="E6" s="21" t="s">
        <v>74</v>
      </c>
      <c r="F6" s="21" t="s">
        <v>21</v>
      </c>
      <c r="G6" s="21" t="s">
        <v>28</v>
      </c>
      <c r="H6" s="21" t="s">
        <v>23</v>
      </c>
      <c r="I6" s="25" t="s">
        <v>91</v>
      </c>
      <c r="J6" s="21">
        <v>86</v>
      </c>
      <c r="K6" s="21" t="s">
        <v>92</v>
      </c>
      <c r="L6" s="21">
        <v>8</v>
      </c>
      <c r="M6" s="25" t="s">
        <v>28</v>
      </c>
      <c r="N6" s="26">
        <f t="shared" si="0"/>
        <v>86</v>
      </c>
      <c r="O6" s="26">
        <f t="shared" si="1"/>
        <v>8</v>
      </c>
      <c r="P6" s="26">
        <f t="shared" si="2"/>
        <v>52.4</v>
      </c>
    </row>
    <row r="7" ht="77.5" spans="1:16">
      <c r="A7" s="20">
        <v>6</v>
      </c>
      <c r="B7" s="21" t="s">
        <v>93</v>
      </c>
      <c r="C7" s="21" t="s">
        <v>94</v>
      </c>
      <c r="D7" s="21" t="s">
        <v>19</v>
      </c>
      <c r="E7" s="21" t="s">
        <v>74</v>
      </c>
      <c r="F7" s="21" t="s">
        <v>75</v>
      </c>
      <c r="G7" s="21" t="s">
        <v>28</v>
      </c>
      <c r="H7" s="21" t="s">
        <v>23</v>
      </c>
      <c r="I7" s="25" t="s">
        <v>95</v>
      </c>
      <c r="J7" s="21" t="s">
        <v>96</v>
      </c>
      <c r="K7" s="21" t="s">
        <v>28</v>
      </c>
      <c r="L7" s="21" t="s">
        <v>37</v>
      </c>
      <c r="M7" s="25" t="s">
        <v>97</v>
      </c>
      <c r="N7" s="26" t="str">
        <f t="shared" si="0"/>
        <v>52.5</v>
      </c>
      <c r="O7" s="26" t="str">
        <f t="shared" si="1"/>
        <v>0</v>
      </c>
      <c r="P7" s="26">
        <f t="shared" si="2"/>
        <v>31.5</v>
      </c>
    </row>
    <row r="8" ht="325.5" spans="1:16">
      <c r="A8" s="20">
        <v>7</v>
      </c>
      <c r="B8" s="21" t="s">
        <v>98</v>
      </c>
      <c r="C8" s="21" t="s">
        <v>99</v>
      </c>
      <c r="D8" s="21" t="s">
        <v>19</v>
      </c>
      <c r="E8" s="21" t="s">
        <v>74</v>
      </c>
      <c r="F8" s="21" t="s">
        <v>100</v>
      </c>
      <c r="G8" s="21" t="s">
        <v>101</v>
      </c>
      <c r="H8" s="21" t="s">
        <v>23</v>
      </c>
      <c r="I8" s="27" t="s">
        <v>102</v>
      </c>
      <c r="J8" s="30">
        <v>40</v>
      </c>
      <c r="K8" s="21" t="s">
        <v>103</v>
      </c>
      <c r="L8" s="21" t="s">
        <v>104</v>
      </c>
      <c r="M8" s="25" t="s">
        <v>105</v>
      </c>
      <c r="N8" s="29">
        <f t="shared" si="0"/>
        <v>40</v>
      </c>
      <c r="O8" s="26" t="str">
        <f t="shared" si="1"/>
        <v>6</v>
      </c>
      <c r="P8" s="26">
        <f>N8*0.9+O8*0.1</f>
        <v>36.6</v>
      </c>
    </row>
    <row r="9" ht="77.5" spans="1:16">
      <c r="A9" s="20">
        <v>8</v>
      </c>
      <c r="B9" s="21" t="s">
        <v>106</v>
      </c>
      <c r="C9" s="21" t="s">
        <v>107</v>
      </c>
      <c r="D9" s="21" t="s">
        <v>23</v>
      </c>
      <c r="E9" s="21" t="s">
        <v>74</v>
      </c>
      <c r="F9" s="21" t="s">
        <v>75</v>
      </c>
      <c r="G9" s="21" t="s">
        <v>28</v>
      </c>
      <c r="H9" s="21" t="s">
        <v>23</v>
      </c>
      <c r="I9" s="27" t="s">
        <v>108</v>
      </c>
      <c r="J9" s="28">
        <v>120</v>
      </c>
      <c r="K9" s="21" t="s">
        <v>109</v>
      </c>
      <c r="L9" s="21" t="s">
        <v>110</v>
      </c>
      <c r="M9" s="25" t="s">
        <v>28</v>
      </c>
      <c r="N9" s="29">
        <f t="shared" ref="N9:N14" si="3">J9</f>
        <v>120</v>
      </c>
      <c r="O9" s="26" t="str">
        <f t="shared" ref="O9:O14" si="4">L9</f>
        <v>4</v>
      </c>
      <c r="P9" s="26">
        <f t="shared" ref="P9:P14" si="5">N9*0.6+O9*0.1</f>
        <v>72.4</v>
      </c>
    </row>
    <row r="10" ht="201.5" spans="1:16">
      <c r="A10" s="20">
        <v>9</v>
      </c>
      <c r="B10" s="21" t="s">
        <v>111</v>
      </c>
      <c r="C10" s="21" t="s">
        <v>112</v>
      </c>
      <c r="D10" s="21" t="s">
        <v>23</v>
      </c>
      <c r="E10" s="21" t="s">
        <v>74</v>
      </c>
      <c r="F10" s="21" t="s">
        <v>75</v>
      </c>
      <c r="G10" s="21" t="s">
        <v>28</v>
      </c>
      <c r="H10" s="21" t="s">
        <v>23</v>
      </c>
      <c r="I10" s="27" t="s">
        <v>113</v>
      </c>
      <c r="J10" s="28">
        <v>125</v>
      </c>
      <c r="K10" s="28" t="s">
        <v>114</v>
      </c>
      <c r="L10" s="28">
        <v>0</v>
      </c>
      <c r="M10" s="25" t="s">
        <v>115</v>
      </c>
      <c r="N10" s="29">
        <f t="shared" si="3"/>
        <v>125</v>
      </c>
      <c r="O10" s="29">
        <f t="shared" si="4"/>
        <v>0</v>
      </c>
      <c r="P10" s="26">
        <f t="shared" si="5"/>
        <v>75</v>
      </c>
    </row>
    <row r="11" ht="31" spans="1:16">
      <c r="A11" s="20">
        <v>10</v>
      </c>
      <c r="B11" s="21" t="s">
        <v>116</v>
      </c>
      <c r="C11" s="21" t="s">
        <v>117</v>
      </c>
      <c r="D11" s="21" t="s">
        <v>19</v>
      </c>
      <c r="E11" s="21" t="s">
        <v>74</v>
      </c>
      <c r="F11" s="21" t="s">
        <v>21</v>
      </c>
      <c r="G11" s="21" t="s">
        <v>28</v>
      </c>
      <c r="H11" s="21" t="s">
        <v>23</v>
      </c>
      <c r="I11" s="25" t="s">
        <v>118</v>
      </c>
      <c r="J11" s="21">
        <v>52</v>
      </c>
      <c r="K11" s="21" t="s">
        <v>28</v>
      </c>
      <c r="L11" s="21">
        <v>0</v>
      </c>
      <c r="M11" s="25" t="s">
        <v>28</v>
      </c>
      <c r="N11" s="26">
        <f t="shared" si="3"/>
        <v>52</v>
      </c>
      <c r="O11" s="26">
        <f t="shared" si="4"/>
        <v>0</v>
      </c>
      <c r="P11" s="26">
        <f t="shared" si="5"/>
        <v>31.2</v>
      </c>
    </row>
    <row r="12" ht="62" spans="1:16">
      <c r="A12" s="20">
        <v>11</v>
      </c>
      <c r="B12" s="21" t="s">
        <v>119</v>
      </c>
      <c r="C12" s="21" t="s">
        <v>120</v>
      </c>
      <c r="D12" s="21" t="s">
        <v>23</v>
      </c>
      <c r="E12" s="21" t="s">
        <v>74</v>
      </c>
      <c r="F12" s="21" t="s">
        <v>75</v>
      </c>
      <c r="G12" s="21" t="s">
        <v>28</v>
      </c>
      <c r="H12" s="21" t="s">
        <v>23</v>
      </c>
      <c r="I12" s="27" t="s">
        <v>121</v>
      </c>
      <c r="J12" s="28">
        <v>139</v>
      </c>
      <c r="K12" s="21" t="s">
        <v>28</v>
      </c>
      <c r="L12" s="21" t="s">
        <v>37</v>
      </c>
      <c r="M12" s="25" t="s">
        <v>28</v>
      </c>
      <c r="N12" s="26">
        <f t="shared" si="3"/>
        <v>139</v>
      </c>
      <c r="O12" s="26" t="str">
        <f t="shared" si="4"/>
        <v>0</v>
      </c>
      <c r="P12" s="26">
        <f t="shared" si="5"/>
        <v>83.4</v>
      </c>
    </row>
    <row r="13" ht="15.5" spans="1:16">
      <c r="A13" s="20">
        <v>12</v>
      </c>
      <c r="B13" s="21" t="s">
        <v>122</v>
      </c>
      <c r="C13" s="21" t="s">
        <v>123</v>
      </c>
      <c r="D13" s="21" t="s">
        <v>19</v>
      </c>
      <c r="E13" s="21" t="s">
        <v>74</v>
      </c>
      <c r="F13" s="21" t="s">
        <v>75</v>
      </c>
      <c r="G13" s="21" t="s">
        <v>28</v>
      </c>
      <c r="H13" s="21" t="s">
        <v>23</v>
      </c>
      <c r="I13" s="25" t="s">
        <v>28</v>
      </c>
      <c r="J13" s="21" t="s">
        <v>37</v>
      </c>
      <c r="K13" s="21" t="s">
        <v>124</v>
      </c>
      <c r="L13" s="21" t="s">
        <v>125</v>
      </c>
      <c r="M13" s="25" t="s">
        <v>28</v>
      </c>
      <c r="N13" s="26" t="str">
        <f t="shared" si="3"/>
        <v>0</v>
      </c>
      <c r="O13" s="26" t="str">
        <f t="shared" si="4"/>
        <v>8</v>
      </c>
      <c r="P13" s="26">
        <f t="shared" si="5"/>
        <v>0.8</v>
      </c>
    </row>
    <row r="14" ht="217" spans="1:16">
      <c r="A14" s="16">
        <v>13</v>
      </c>
      <c r="B14" s="14" t="s">
        <v>126</v>
      </c>
      <c r="C14" s="14">
        <v>12102027</v>
      </c>
      <c r="D14" s="14" t="s">
        <v>19</v>
      </c>
      <c r="E14" s="14" t="s">
        <v>74</v>
      </c>
      <c r="F14" s="22" t="s">
        <v>21</v>
      </c>
      <c r="G14" s="14" t="s">
        <v>28</v>
      </c>
      <c r="H14" s="14" t="s">
        <v>28</v>
      </c>
      <c r="I14" s="15" t="s">
        <v>127</v>
      </c>
      <c r="J14" s="15">
        <v>158</v>
      </c>
      <c r="K14" s="14" t="s">
        <v>128</v>
      </c>
      <c r="L14" s="14">
        <v>10</v>
      </c>
      <c r="M14" s="14" t="s">
        <v>129</v>
      </c>
      <c r="N14" s="14">
        <f t="shared" si="3"/>
        <v>158</v>
      </c>
      <c r="O14" s="14">
        <f t="shared" si="4"/>
        <v>10</v>
      </c>
      <c r="P14" s="31">
        <f t="shared" si="5"/>
        <v>95.8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1"/>
  <sheetViews>
    <sheetView tabSelected="1" zoomScale="70" zoomScaleNormal="70" workbookViewId="0">
      <selection activeCell="A2" sqref="A2"/>
    </sheetView>
  </sheetViews>
  <sheetFormatPr defaultColWidth="9" defaultRowHeight="14"/>
  <cols>
    <col min="1" max="1" width="4.875" customWidth="1"/>
    <col min="2" max="3" width="9.125" customWidth="1"/>
    <col min="4" max="4" width="18.25" customWidth="1"/>
    <col min="5" max="5" width="7" customWidth="1"/>
    <col min="6" max="6" width="66.875" customWidth="1"/>
    <col min="7" max="7" width="14.375" customWidth="1"/>
    <col min="8" max="8" width="90.625" customWidth="1"/>
    <col min="9" max="9" width="8.5" customWidth="1"/>
    <col min="10" max="10" width="90.625" customWidth="1"/>
    <col min="11" max="11" width="34" customWidth="1"/>
    <col min="12" max="12" width="90.625" customWidth="1"/>
  </cols>
  <sheetData>
    <row r="1" ht="77.5" spans="1:16">
      <c r="A1" s="13" t="s">
        <v>0</v>
      </c>
      <c r="B1" s="13" t="s">
        <v>1</v>
      </c>
      <c r="C1" s="13" t="s">
        <v>2</v>
      </c>
      <c r="D1" s="13" t="s">
        <v>4</v>
      </c>
      <c r="E1" s="13" t="s">
        <v>5</v>
      </c>
      <c r="F1" s="13" t="s">
        <v>6</v>
      </c>
      <c r="G1" s="13" t="s">
        <v>7</v>
      </c>
      <c r="H1" s="13" t="s">
        <v>8</v>
      </c>
      <c r="I1" s="13" t="s">
        <v>9</v>
      </c>
      <c r="J1" s="13" t="s">
        <v>10</v>
      </c>
      <c r="K1" s="13" t="s">
        <v>11</v>
      </c>
      <c r="L1" s="13" t="s">
        <v>12</v>
      </c>
      <c r="M1" s="17" t="s">
        <v>13</v>
      </c>
      <c r="N1" s="17" t="s">
        <v>130</v>
      </c>
      <c r="O1" s="17" t="s">
        <v>15</v>
      </c>
      <c r="P1" s="17" t="s">
        <v>16</v>
      </c>
    </row>
    <row r="2" ht="31" spans="1:16">
      <c r="A2" s="16">
        <v>1</v>
      </c>
      <c r="B2" s="14" t="s">
        <v>131</v>
      </c>
      <c r="C2" s="14" t="s">
        <v>132</v>
      </c>
      <c r="D2" s="14" t="s">
        <v>133</v>
      </c>
      <c r="E2" s="14" t="s">
        <v>75</v>
      </c>
      <c r="F2" s="14" t="s">
        <v>134</v>
      </c>
      <c r="G2" s="14" t="s">
        <v>23</v>
      </c>
      <c r="H2" s="14" t="s">
        <v>28</v>
      </c>
      <c r="I2" s="14">
        <v>0</v>
      </c>
      <c r="J2" s="15" t="s">
        <v>135</v>
      </c>
      <c r="K2" s="15">
        <v>20</v>
      </c>
      <c r="L2" s="14" t="s">
        <v>28</v>
      </c>
      <c r="M2" s="18">
        <f>N2+0.2*O2+0.1*P2</f>
        <v>84.22</v>
      </c>
      <c r="N2" s="18" t="str">
        <f>F2</f>
        <v>82.22</v>
      </c>
      <c r="O2" s="18">
        <f>I2</f>
        <v>0</v>
      </c>
      <c r="P2" s="19">
        <f>K2</f>
        <v>20</v>
      </c>
    </row>
    <row r="3" ht="31" spans="1:16">
      <c r="A3" s="16">
        <v>2</v>
      </c>
      <c r="B3" s="14" t="s">
        <v>136</v>
      </c>
      <c r="C3" s="14" t="s">
        <v>137</v>
      </c>
      <c r="D3" s="14" t="s">
        <v>133</v>
      </c>
      <c r="E3" s="14" t="s">
        <v>21</v>
      </c>
      <c r="F3" s="14" t="s">
        <v>138</v>
      </c>
      <c r="G3" s="14" t="s">
        <v>23</v>
      </c>
      <c r="H3" s="14" t="s">
        <v>28</v>
      </c>
      <c r="I3" s="14">
        <v>0</v>
      </c>
      <c r="J3" s="14" t="s">
        <v>139</v>
      </c>
      <c r="K3" s="14" t="s">
        <v>39</v>
      </c>
      <c r="L3" s="14" t="s">
        <v>28</v>
      </c>
      <c r="M3" s="18">
        <f t="shared" ref="M3:M41" si="0">N3+0.2*O3+0.1*P3</f>
        <v>88.63</v>
      </c>
      <c r="N3" s="18" t="str">
        <f t="shared" ref="N3:N41" si="1">F3</f>
        <v>87.63</v>
      </c>
      <c r="O3" s="18">
        <f t="shared" ref="O3:O41" si="2">I3</f>
        <v>0</v>
      </c>
      <c r="P3" s="18" t="str">
        <f t="shared" ref="P3:P41" si="3">K3</f>
        <v>10</v>
      </c>
    </row>
    <row r="4" ht="46.5" spans="1:16">
      <c r="A4" s="16">
        <v>3</v>
      </c>
      <c r="B4" s="14" t="s">
        <v>140</v>
      </c>
      <c r="C4" s="14" t="s">
        <v>141</v>
      </c>
      <c r="D4" s="14" t="s">
        <v>133</v>
      </c>
      <c r="E4" s="14" t="s">
        <v>21</v>
      </c>
      <c r="F4" s="14" t="s">
        <v>142</v>
      </c>
      <c r="G4" s="14" t="s">
        <v>23</v>
      </c>
      <c r="H4" s="14" t="s">
        <v>143</v>
      </c>
      <c r="I4" s="14">
        <v>0</v>
      </c>
      <c r="J4" s="14" t="s">
        <v>144</v>
      </c>
      <c r="K4" s="14" t="s">
        <v>27</v>
      </c>
      <c r="L4" s="14" t="s">
        <v>145</v>
      </c>
      <c r="M4" s="18">
        <f t="shared" si="0"/>
        <v>89.57</v>
      </c>
      <c r="N4" s="18" t="str">
        <f t="shared" si="1"/>
        <v>88.37</v>
      </c>
      <c r="O4" s="18">
        <f t="shared" si="2"/>
        <v>0</v>
      </c>
      <c r="P4" s="18" t="str">
        <f t="shared" si="3"/>
        <v>12</v>
      </c>
    </row>
    <row r="5" ht="31" spans="1:16">
      <c r="A5" s="16">
        <v>4</v>
      </c>
      <c r="B5" s="14" t="s">
        <v>146</v>
      </c>
      <c r="C5" s="14" t="s">
        <v>147</v>
      </c>
      <c r="D5" s="14" t="s">
        <v>133</v>
      </c>
      <c r="E5" s="14" t="s">
        <v>21</v>
      </c>
      <c r="F5" s="14" t="s">
        <v>148</v>
      </c>
      <c r="G5" s="14" t="s">
        <v>23</v>
      </c>
      <c r="H5" s="14" t="s">
        <v>28</v>
      </c>
      <c r="I5" s="14" t="s">
        <v>37</v>
      </c>
      <c r="J5" s="14" t="s">
        <v>149</v>
      </c>
      <c r="K5" s="14">
        <v>20</v>
      </c>
      <c r="L5" s="14" t="s">
        <v>150</v>
      </c>
      <c r="M5" s="18">
        <f t="shared" si="0"/>
        <v>90.11</v>
      </c>
      <c r="N5" s="18" t="str">
        <f t="shared" si="1"/>
        <v>88.11</v>
      </c>
      <c r="O5" s="18" t="str">
        <f t="shared" si="2"/>
        <v>0</v>
      </c>
      <c r="P5" s="18">
        <f t="shared" si="3"/>
        <v>20</v>
      </c>
    </row>
    <row r="6" ht="46.5" spans="1:16">
      <c r="A6" s="16">
        <v>5</v>
      </c>
      <c r="B6" s="14" t="s">
        <v>151</v>
      </c>
      <c r="C6" s="14" t="s">
        <v>152</v>
      </c>
      <c r="D6" s="14" t="s">
        <v>133</v>
      </c>
      <c r="E6" s="14" t="s">
        <v>21</v>
      </c>
      <c r="F6" s="14" t="s">
        <v>153</v>
      </c>
      <c r="G6" s="14" t="s">
        <v>23</v>
      </c>
      <c r="H6" s="14" t="s">
        <v>154</v>
      </c>
      <c r="I6" s="14" t="s">
        <v>110</v>
      </c>
      <c r="J6" s="14" t="s">
        <v>155</v>
      </c>
      <c r="K6" s="14" t="s">
        <v>156</v>
      </c>
      <c r="L6" s="14" t="s">
        <v>28</v>
      </c>
      <c r="M6" s="18">
        <f t="shared" si="0"/>
        <v>91.08</v>
      </c>
      <c r="N6" s="18" t="str">
        <f t="shared" si="1"/>
        <v>89.38</v>
      </c>
      <c r="O6" s="18" t="str">
        <f t="shared" si="2"/>
        <v>4</v>
      </c>
      <c r="P6" s="18" t="str">
        <f t="shared" si="3"/>
        <v>9</v>
      </c>
    </row>
    <row r="7" ht="31" spans="1:16">
      <c r="A7" s="16">
        <v>6</v>
      </c>
      <c r="B7" s="14" t="s">
        <v>157</v>
      </c>
      <c r="C7" s="14" t="s">
        <v>158</v>
      </c>
      <c r="D7" s="14" t="s">
        <v>133</v>
      </c>
      <c r="E7" s="14" t="s">
        <v>75</v>
      </c>
      <c r="F7" s="14" t="s">
        <v>159</v>
      </c>
      <c r="G7" s="14" t="s">
        <v>23</v>
      </c>
      <c r="H7" s="14" t="s">
        <v>28</v>
      </c>
      <c r="I7" s="14" t="s">
        <v>37</v>
      </c>
      <c r="J7" s="14" t="s">
        <v>160</v>
      </c>
      <c r="K7" s="14" t="s">
        <v>161</v>
      </c>
      <c r="L7" s="14" t="s">
        <v>28</v>
      </c>
      <c r="M7" s="18">
        <f t="shared" si="0"/>
        <v>88.38</v>
      </c>
      <c r="N7" s="18" t="str">
        <f t="shared" si="1"/>
        <v>88.08</v>
      </c>
      <c r="O7" s="18" t="str">
        <f t="shared" si="2"/>
        <v>0</v>
      </c>
      <c r="P7" s="18" t="str">
        <f t="shared" si="3"/>
        <v>3</v>
      </c>
    </row>
    <row r="8" ht="31" spans="1:16">
      <c r="A8" s="16">
        <v>7</v>
      </c>
      <c r="B8" s="14" t="s">
        <v>162</v>
      </c>
      <c r="C8" s="14" t="s">
        <v>163</v>
      </c>
      <c r="D8" s="14" t="s">
        <v>133</v>
      </c>
      <c r="E8" s="14" t="s">
        <v>21</v>
      </c>
      <c r="F8" s="14" t="s">
        <v>164</v>
      </c>
      <c r="G8" s="14" t="s">
        <v>23</v>
      </c>
      <c r="H8" s="14" t="s">
        <v>28</v>
      </c>
      <c r="I8" s="14" t="s">
        <v>37</v>
      </c>
      <c r="J8" s="14" t="s">
        <v>165</v>
      </c>
      <c r="K8" s="14" t="s">
        <v>125</v>
      </c>
      <c r="L8" s="14" t="s">
        <v>166</v>
      </c>
      <c r="M8" s="18">
        <f t="shared" si="0"/>
        <v>89.41</v>
      </c>
      <c r="N8" s="18" t="str">
        <f t="shared" si="1"/>
        <v>88.61</v>
      </c>
      <c r="O8" s="18" t="str">
        <f t="shared" si="2"/>
        <v>0</v>
      </c>
      <c r="P8" s="18" t="str">
        <f t="shared" si="3"/>
        <v>8</v>
      </c>
    </row>
    <row r="9" ht="31" spans="1:16">
      <c r="A9" s="16">
        <v>8</v>
      </c>
      <c r="B9" s="14" t="s">
        <v>167</v>
      </c>
      <c r="C9" s="14" t="s">
        <v>168</v>
      </c>
      <c r="D9" s="14" t="s">
        <v>133</v>
      </c>
      <c r="E9" s="14" t="s">
        <v>75</v>
      </c>
      <c r="F9" s="14" t="s">
        <v>169</v>
      </c>
      <c r="G9" s="14" t="s">
        <v>23</v>
      </c>
      <c r="H9" s="14" t="s">
        <v>28</v>
      </c>
      <c r="I9" s="14">
        <v>0</v>
      </c>
      <c r="J9" s="14" t="s">
        <v>170</v>
      </c>
      <c r="K9" s="14">
        <v>2</v>
      </c>
      <c r="L9" s="14" t="s">
        <v>28</v>
      </c>
      <c r="M9" s="18">
        <f t="shared" si="0"/>
        <v>92.66</v>
      </c>
      <c r="N9" s="18" t="str">
        <f t="shared" si="1"/>
        <v>92.46</v>
      </c>
      <c r="O9" s="18">
        <f t="shared" si="2"/>
        <v>0</v>
      </c>
      <c r="P9" s="18">
        <f t="shared" si="3"/>
        <v>2</v>
      </c>
    </row>
    <row r="10" ht="31" spans="1:16">
      <c r="A10" s="16">
        <v>9</v>
      </c>
      <c r="B10" s="14" t="s">
        <v>171</v>
      </c>
      <c r="C10" s="14" t="s">
        <v>172</v>
      </c>
      <c r="D10" s="14" t="s">
        <v>133</v>
      </c>
      <c r="E10" s="14" t="s">
        <v>75</v>
      </c>
      <c r="F10" s="14" t="s">
        <v>173</v>
      </c>
      <c r="G10" s="14" t="s">
        <v>23</v>
      </c>
      <c r="H10" s="14" t="s">
        <v>174</v>
      </c>
      <c r="I10" s="14" t="s">
        <v>175</v>
      </c>
      <c r="J10" s="14" t="s">
        <v>176</v>
      </c>
      <c r="K10" s="14" t="s">
        <v>125</v>
      </c>
      <c r="L10" s="14" t="s">
        <v>28</v>
      </c>
      <c r="M10" s="18">
        <f t="shared" si="0"/>
        <v>85.09</v>
      </c>
      <c r="N10" s="18" t="str">
        <f t="shared" si="1"/>
        <v>80.29</v>
      </c>
      <c r="O10" s="18" t="str">
        <f t="shared" si="2"/>
        <v>20</v>
      </c>
      <c r="P10" s="18" t="str">
        <f t="shared" si="3"/>
        <v>8</v>
      </c>
    </row>
    <row r="11" ht="31" spans="1:16">
      <c r="A11" s="16">
        <v>10</v>
      </c>
      <c r="B11" s="14" t="s">
        <v>177</v>
      </c>
      <c r="C11" s="14" t="s">
        <v>178</v>
      </c>
      <c r="D11" s="14" t="s">
        <v>133</v>
      </c>
      <c r="E11" s="14" t="s">
        <v>75</v>
      </c>
      <c r="F11" s="14" t="s">
        <v>179</v>
      </c>
      <c r="G11" s="14" t="s">
        <v>23</v>
      </c>
      <c r="H11" s="14" t="s">
        <v>28</v>
      </c>
      <c r="I11" s="14" t="s">
        <v>37</v>
      </c>
      <c r="J11" s="14" t="s">
        <v>28</v>
      </c>
      <c r="K11" s="14" t="s">
        <v>37</v>
      </c>
      <c r="L11" s="14" t="s">
        <v>28</v>
      </c>
      <c r="M11" s="18">
        <f t="shared" si="0"/>
        <v>84.28</v>
      </c>
      <c r="N11" s="18" t="str">
        <f t="shared" si="1"/>
        <v>84.28</v>
      </c>
      <c r="O11" s="18" t="str">
        <f t="shared" si="2"/>
        <v>0</v>
      </c>
      <c r="P11" s="18" t="str">
        <f t="shared" si="3"/>
        <v>0</v>
      </c>
    </row>
    <row r="12" ht="31" spans="1:16">
      <c r="A12" s="16">
        <v>11</v>
      </c>
      <c r="B12" s="14" t="s">
        <v>180</v>
      </c>
      <c r="C12" s="14" t="s">
        <v>181</v>
      </c>
      <c r="D12" s="14" t="s">
        <v>133</v>
      </c>
      <c r="E12" s="14" t="s">
        <v>21</v>
      </c>
      <c r="F12" s="14" t="s">
        <v>182</v>
      </c>
      <c r="G12" s="14" t="s">
        <v>23</v>
      </c>
      <c r="H12" s="14" t="s">
        <v>28</v>
      </c>
      <c r="I12" s="14" t="s">
        <v>37</v>
      </c>
      <c r="J12" s="14" t="s">
        <v>183</v>
      </c>
      <c r="K12" s="14" t="s">
        <v>125</v>
      </c>
      <c r="L12" s="14" t="s">
        <v>184</v>
      </c>
      <c r="M12" s="18">
        <f t="shared" si="0"/>
        <v>84.38</v>
      </c>
      <c r="N12" s="18" t="str">
        <f t="shared" si="1"/>
        <v>83.58</v>
      </c>
      <c r="O12" s="18" t="str">
        <f t="shared" si="2"/>
        <v>0</v>
      </c>
      <c r="P12" s="18" t="str">
        <f t="shared" si="3"/>
        <v>8</v>
      </c>
    </row>
    <row r="13" ht="31" spans="1:16">
      <c r="A13" s="16">
        <v>12</v>
      </c>
      <c r="B13" s="14" t="s">
        <v>185</v>
      </c>
      <c r="C13" s="14" t="s">
        <v>186</v>
      </c>
      <c r="D13" s="14" t="s">
        <v>133</v>
      </c>
      <c r="E13" s="14" t="s">
        <v>21</v>
      </c>
      <c r="F13" s="14" t="s">
        <v>187</v>
      </c>
      <c r="G13" s="14" t="s">
        <v>23</v>
      </c>
      <c r="H13" s="15" t="s">
        <v>28</v>
      </c>
      <c r="I13" s="15">
        <v>3</v>
      </c>
      <c r="J13" s="14" t="s">
        <v>28</v>
      </c>
      <c r="K13" s="14" t="s">
        <v>37</v>
      </c>
      <c r="L13" s="14" t="s">
        <v>28</v>
      </c>
      <c r="M13" s="18">
        <f t="shared" si="0"/>
        <v>90.39</v>
      </c>
      <c r="N13" s="18" t="str">
        <f t="shared" si="1"/>
        <v>89.79</v>
      </c>
      <c r="O13" s="19">
        <f t="shared" si="2"/>
        <v>3</v>
      </c>
      <c r="P13" s="18" t="str">
        <f t="shared" si="3"/>
        <v>0</v>
      </c>
    </row>
    <row r="14" ht="31" spans="1:16">
      <c r="A14" s="16">
        <v>13</v>
      </c>
      <c r="B14" s="14" t="s">
        <v>188</v>
      </c>
      <c r="C14" s="14" t="s">
        <v>189</v>
      </c>
      <c r="D14" s="14" t="s">
        <v>133</v>
      </c>
      <c r="E14" s="14" t="s">
        <v>75</v>
      </c>
      <c r="F14" s="14" t="s">
        <v>190</v>
      </c>
      <c r="G14" s="14" t="s">
        <v>23</v>
      </c>
      <c r="H14" s="14" t="s">
        <v>28</v>
      </c>
      <c r="I14" s="14" t="s">
        <v>37</v>
      </c>
      <c r="J14" s="14" t="s">
        <v>191</v>
      </c>
      <c r="K14" s="14" t="s">
        <v>161</v>
      </c>
      <c r="L14" s="14" t="s">
        <v>28</v>
      </c>
      <c r="M14" s="18">
        <f t="shared" si="0"/>
        <v>87.19</v>
      </c>
      <c r="N14" s="18" t="str">
        <f t="shared" si="1"/>
        <v>86.89</v>
      </c>
      <c r="O14" s="18" t="str">
        <f t="shared" si="2"/>
        <v>0</v>
      </c>
      <c r="P14" s="18" t="str">
        <f t="shared" si="3"/>
        <v>3</v>
      </c>
    </row>
    <row r="15" ht="31" spans="1:16">
      <c r="A15" s="16">
        <v>14</v>
      </c>
      <c r="B15" s="14" t="s">
        <v>192</v>
      </c>
      <c r="C15" s="14" t="s">
        <v>193</v>
      </c>
      <c r="D15" s="14" t="s">
        <v>133</v>
      </c>
      <c r="E15" s="14" t="s">
        <v>21</v>
      </c>
      <c r="F15" s="14" t="s">
        <v>194</v>
      </c>
      <c r="G15" s="14" t="s">
        <v>23</v>
      </c>
      <c r="H15" s="14" t="s">
        <v>28</v>
      </c>
      <c r="I15" s="14">
        <v>0</v>
      </c>
      <c r="J15" s="14" t="s">
        <v>195</v>
      </c>
      <c r="K15" s="14" t="s">
        <v>196</v>
      </c>
      <c r="L15" s="14" t="s">
        <v>28</v>
      </c>
      <c r="M15" s="18">
        <f t="shared" si="0"/>
        <v>86.95</v>
      </c>
      <c r="N15" s="18" t="str">
        <f t="shared" si="1"/>
        <v>85.55</v>
      </c>
      <c r="O15" s="18">
        <f t="shared" si="2"/>
        <v>0</v>
      </c>
      <c r="P15" s="18" t="str">
        <f t="shared" si="3"/>
        <v>14</v>
      </c>
    </row>
    <row r="16" ht="31" spans="1:16">
      <c r="A16" s="16">
        <v>15</v>
      </c>
      <c r="B16" s="14" t="s">
        <v>197</v>
      </c>
      <c r="C16" s="14" t="s">
        <v>198</v>
      </c>
      <c r="D16" s="14" t="s">
        <v>133</v>
      </c>
      <c r="E16" s="14" t="s">
        <v>21</v>
      </c>
      <c r="F16" s="14" t="s">
        <v>199</v>
      </c>
      <c r="G16" s="14" t="s">
        <v>23</v>
      </c>
      <c r="H16" s="14" t="s">
        <v>28</v>
      </c>
      <c r="I16" s="14" t="s">
        <v>37</v>
      </c>
      <c r="J16" s="14" t="s">
        <v>200</v>
      </c>
      <c r="K16" s="14" t="s">
        <v>156</v>
      </c>
      <c r="L16" s="14" t="s">
        <v>28</v>
      </c>
      <c r="M16" s="18">
        <f t="shared" si="0"/>
        <v>88.28</v>
      </c>
      <c r="N16" s="18" t="str">
        <f t="shared" si="1"/>
        <v>87.38</v>
      </c>
      <c r="O16" s="18" t="str">
        <f t="shared" si="2"/>
        <v>0</v>
      </c>
      <c r="P16" s="18" t="str">
        <f t="shared" si="3"/>
        <v>9</v>
      </c>
    </row>
    <row r="17" ht="31" spans="1:16">
      <c r="A17" s="16">
        <v>16</v>
      </c>
      <c r="B17" s="14" t="s">
        <v>201</v>
      </c>
      <c r="C17" s="14" t="s">
        <v>202</v>
      </c>
      <c r="D17" s="14" t="s">
        <v>133</v>
      </c>
      <c r="E17" s="14" t="s">
        <v>21</v>
      </c>
      <c r="F17" s="14" t="s">
        <v>203</v>
      </c>
      <c r="G17" s="14" t="s">
        <v>23</v>
      </c>
      <c r="H17" s="14" t="s">
        <v>28</v>
      </c>
      <c r="I17" s="14" t="s">
        <v>37</v>
      </c>
      <c r="J17" s="14" t="s">
        <v>204</v>
      </c>
      <c r="K17" s="14">
        <v>2</v>
      </c>
      <c r="L17" s="14" t="s">
        <v>28</v>
      </c>
      <c r="M17" s="18">
        <f t="shared" si="0"/>
        <v>89.97</v>
      </c>
      <c r="N17" s="18" t="str">
        <f t="shared" si="1"/>
        <v>89.77</v>
      </c>
      <c r="O17" s="18" t="str">
        <f t="shared" si="2"/>
        <v>0</v>
      </c>
      <c r="P17" s="18">
        <f t="shared" si="3"/>
        <v>2</v>
      </c>
    </row>
    <row r="18" ht="31" spans="1:16">
      <c r="A18" s="16">
        <v>17</v>
      </c>
      <c r="B18" s="14" t="s">
        <v>205</v>
      </c>
      <c r="C18" s="14" t="s">
        <v>206</v>
      </c>
      <c r="D18" s="14" t="s">
        <v>133</v>
      </c>
      <c r="E18" s="14" t="s">
        <v>21</v>
      </c>
      <c r="F18" s="14" t="s">
        <v>207</v>
      </c>
      <c r="G18" s="14" t="s">
        <v>23</v>
      </c>
      <c r="H18" s="14" t="s">
        <v>28</v>
      </c>
      <c r="I18" s="14" t="s">
        <v>37</v>
      </c>
      <c r="J18" s="14" t="s">
        <v>208</v>
      </c>
      <c r="K18" s="14">
        <v>3</v>
      </c>
      <c r="L18" s="14" t="s">
        <v>28</v>
      </c>
      <c r="M18" s="18">
        <f t="shared" si="0"/>
        <v>86.89</v>
      </c>
      <c r="N18" s="18" t="str">
        <f t="shared" si="1"/>
        <v>86.59</v>
      </c>
      <c r="O18" s="18" t="str">
        <f t="shared" si="2"/>
        <v>0</v>
      </c>
      <c r="P18" s="18">
        <f t="shared" si="3"/>
        <v>3</v>
      </c>
    </row>
    <row r="19" ht="31" spans="1:16">
      <c r="A19" s="16">
        <v>18</v>
      </c>
      <c r="B19" s="14" t="s">
        <v>209</v>
      </c>
      <c r="C19" s="14" t="s">
        <v>210</v>
      </c>
      <c r="D19" s="14" t="s">
        <v>133</v>
      </c>
      <c r="E19" s="14" t="s">
        <v>21</v>
      </c>
      <c r="F19" s="14" t="s">
        <v>211</v>
      </c>
      <c r="G19" s="14" t="s">
        <v>23</v>
      </c>
      <c r="H19" s="14" t="s">
        <v>212</v>
      </c>
      <c r="I19" s="14">
        <v>0</v>
      </c>
      <c r="J19" s="14" t="s">
        <v>213</v>
      </c>
      <c r="K19" s="14" t="s">
        <v>125</v>
      </c>
      <c r="L19" s="14" t="s">
        <v>212</v>
      </c>
      <c r="M19" s="18">
        <f t="shared" si="0"/>
        <v>90.21</v>
      </c>
      <c r="N19" s="18" t="str">
        <f t="shared" si="1"/>
        <v>89.41</v>
      </c>
      <c r="O19" s="18">
        <f t="shared" si="2"/>
        <v>0</v>
      </c>
      <c r="P19" s="18" t="str">
        <f t="shared" si="3"/>
        <v>8</v>
      </c>
    </row>
    <row r="20" ht="31" spans="1:16">
      <c r="A20" s="16">
        <v>19</v>
      </c>
      <c r="B20" s="14" t="s">
        <v>214</v>
      </c>
      <c r="C20" s="14" t="s">
        <v>215</v>
      </c>
      <c r="D20" s="14" t="s">
        <v>133</v>
      </c>
      <c r="E20" s="14" t="s">
        <v>21</v>
      </c>
      <c r="F20" s="14" t="s">
        <v>216</v>
      </c>
      <c r="G20" s="14" t="s">
        <v>23</v>
      </c>
      <c r="H20" s="14" t="s">
        <v>28</v>
      </c>
      <c r="I20" s="14" t="s">
        <v>37</v>
      </c>
      <c r="J20" s="14" t="s">
        <v>217</v>
      </c>
      <c r="K20" s="14" t="s">
        <v>39</v>
      </c>
      <c r="L20" s="14" t="s">
        <v>28</v>
      </c>
      <c r="M20" s="18">
        <f t="shared" si="0"/>
        <v>88.8</v>
      </c>
      <c r="N20" s="18" t="str">
        <f t="shared" si="1"/>
        <v>87.8</v>
      </c>
      <c r="O20" s="18" t="str">
        <f t="shared" si="2"/>
        <v>0</v>
      </c>
      <c r="P20" s="18" t="str">
        <f t="shared" si="3"/>
        <v>10</v>
      </c>
    </row>
    <row r="21" ht="124" spans="1:16">
      <c r="A21" s="16">
        <v>20</v>
      </c>
      <c r="B21" s="14" t="s">
        <v>218</v>
      </c>
      <c r="C21" s="14" t="s">
        <v>219</v>
      </c>
      <c r="D21" s="14" t="s">
        <v>133</v>
      </c>
      <c r="E21" s="14" t="s">
        <v>21</v>
      </c>
      <c r="F21" s="14" t="s">
        <v>220</v>
      </c>
      <c r="G21" s="14" t="s">
        <v>23</v>
      </c>
      <c r="H21" s="14" t="s">
        <v>221</v>
      </c>
      <c r="I21" s="14" t="s">
        <v>222</v>
      </c>
      <c r="J21" s="15" t="s">
        <v>223</v>
      </c>
      <c r="K21" s="15">
        <v>11</v>
      </c>
      <c r="L21" s="14" t="s">
        <v>28</v>
      </c>
      <c r="M21" s="18">
        <f t="shared" si="0"/>
        <v>92.7</v>
      </c>
      <c r="N21" s="18" t="str">
        <f t="shared" si="1"/>
        <v>86</v>
      </c>
      <c r="O21" s="18" t="str">
        <f t="shared" si="2"/>
        <v>28</v>
      </c>
      <c r="P21" s="19">
        <f t="shared" si="3"/>
        <v>11</v>
      </c>
    </row>
    <row r="22" ht="31" spans="1:16">
      <c r="A22" s="16">
        <v>21</v>
      </c>
      <c r="B22" s="14" t="s">
        <v>224</v>
      </c>
      <c r="C22" s="14" t="s">
        <v>225</v>
      </c>
      <c r="D22" s="14" t="s">
        <v>133</v>
      </c>
      <c r="E22" s="14" t="s">
        <v>75</v>
      </c>
      <c r="F22" s="14" t="s">
        <v>226</v>
      </c>
      <c r="G22" s="14" t="s">
        <v>23</v>
      </c>
      <c r="H22" s="14" t="s">
        <v>28</v>
      </c>
      <c r="I22" s="14" t="s">
        <v>37</v>
      </c>
      <c r="J22" s="14" t="s">
        <v>227</v>
      </c>
      <c r="K22" s="14">
        <v>3</v>
      </c>
      <c r="L22" s="14" t="s">
        <v>228</v>
      </c>
      <c r="M22" s="18">
        <f t="shared" si="0"/>
        <v>86.7</v>
      </c>
      <c r="N22" s="18" t="str">
        <f t="shared" si="1"/>
        <v>86.4</v>
      </c>
      <c r="O22" s="18" t="str">
        <f t="shared" si="2"/>
        <v>0</v>
      </c>
      <c r="P22" s="18">
        <f t="shared" si="3"/>
        <v>3</v>
      </c>
    </row>
    <row r="23" ht="31" spans="1:16">
      <c r="A23" s="16">
        <v>22</v>
      </c>
      <c r="B23" s="14" t="s">
        <v>229</v>
      </c>
      <c r="C23" s="14" t="s">
        <v>230</v>
      </c>
      <c r="D23" s="14" t="s">
        <v>133</v>
      </c>
      <c r="E23" s="14" t="s">
        <v>75</v>
      </c>
      <c r="F23" s="14" t="s">
        <v>231</v>
      </c>
      <c r="G23" s="14" t="s">
        <v>23</v>
      </c>
      <c r="H23" s="14" t="s">
        <v>28</v>
      </c>
      <c r="I23" s="14" t="s">
        <v>37</v>
      </c>
      <c r="J23" s="14" t="s">
        <v>232</v>
      </c>
      <c r="K23" s="14" t="s">
        <v>233</v>
      </c>
      <c r="L23" s="14" t="s">
        <v>28</v>
      </c>
      <c r="M23" s="18">
        <f t="shared" si="0"/>
        <v>92.1</v>
      </c>
      <c r="N23" s="18" t="str">
        <f t="shared" si="1"/>
        <v>90.2</v>
      </c>
      <c r="O23" s="18" t="str">
        <f t="shared" si="2"/>
        <v>0</v>
      </c>
      <c r="P23" s="18" t="str">
        <f t="shared" si="3"/>
        <v>19</v>
      </c>
    </row>
    <row r="24" ht="31" spans="1:16">
      <c r="A24" s="16">
        <v>23</v>
      </c>
      <c r="B24" s="14" t="s">
        <v>234</v>
      </c>
      <c r="C24" s="14" t="s">
        <v>235</v>
      </c>
      <c r="D24" s="14" t="s">
        <v>133</v>
      </c>
      <c r="E24" s="14" t="s">
        <v>21</v>
      </c>
      <c r="F24" s="14" t="s">
        <v>236</v>
      </c>
      <c r="G24" s="14" t="s">
        <v>23</v>
      </c>
      <c r="H24" s="14" t="s">
        <v>28</v>
      </c>
      <c r="I24" s="14" t="s">
        <v>37</v>
      </c>
      <c r="J24" s="15" t="s">
        <v>237</v>
      </c>
      <c r="K24" s="15">
        <v>20</v>
      </c>
      <c r="L24" s="14" t="s">
        <v>28</v>
      </c>
      <c r="M24" s="18">
        <f t="shared" si="0"/>
        <v>91.78</v>
      </c>
      <c r="N24" s="18" t="str">
        <f t="shared" si="1"/>
        <v>89.78</v>
      </c>
      <c r="O24" s="18" t="str">
        <f t="shared" si="2"/>
        <v>0</v>
      </c>
      <c r="P24" s="19">
        <f t="shared" si="3"/>
        <v>20</v>
      </c>
    </row>
    <row r="25" ht="31" spans="1:16">
      <c r="A25" s="16">
        <v>24</v>
      </c>
      <c r="B25" s="14" t="s">
        <v>238</v>
      </c>
      <c r="C25" s="14" t="s">
        <v>239</v>
      </c>
      <c r="D25" s="14" t="s">
        <v>133</v>
      </c>
      <c r="E25" s="14" t="s">
        <v>75</v>
      </c>
      <c r="F25" s="14" t="s">
        <v>240</v>
      </c>
      <c r="G25" s="14" t="s">
        <v>23</v>
      </c>
      <c r="H25" s="14" t="s">
        <v>28</v>
      </c>
      <c r="I25" s="14" t="s">
        <v>37</v>
      </c>
      <c r="J25" s="14" t="s">
        <v>241</v>
      </c>
      <c r="K25" s="14" t="s">
        <v>27</v>
      </c>
      <c r="L25" s="14" t="s">
        <v>28</v>
      </c>
      <c r="M25" s="18">
        <f t="shared" si="0"/>
        <v>88.26</v>
      </c>
      <c r="N25" s="18" t="str">
        <f t="shared" si="1"/>
        <v>87.06</v>
      </c>
      <c r="O25" s="18" t="str">
        <f t="shared" si="2"/>
        <v>0</v>
      </c>
      <c r="P25" s="18" t="str">
        <f t="shared" si="3"/>
        <v>12</v>
      </c>
    </row>
    <row r="26" ht="46.5" spans="1:16">
      <c r="A26" s="16">
        <v>25</v>
      </c>
      <c r="B26" s="14" t="s">
        <v>242</v>
      </c>
      <c r="C26" s="14" t="s">
        <v>243</v>
      </c>
      <c r="D26" s="14" t="s">
        <v>133</v>
      </c>
      <c r="E26" s="14" t="s">
        <v>21</v>
      </c>
      <c r="F26" s="14" t="s">
        <v>199</v>
      </c>
      <c r="G26" s="14" t="s">
        <v>23</v>
      </c>
      <c r="H26" s="14" t="s">
        <v>244</v>
      </c>
      <c r="I26" s="14" t="s">
        <v>125</v>
      </c>
      <c r="J26" s="14" t="s">
        <v>245</v>
      </c>
      <c r="K26" s="14" t="s">
        <v>246</v>
      </c>
      <c r="L26" s="14" t="s">
        <v>28</v>
      </c>
      <c r="M26" s="18">
        <f t="shared" si="0"/>
        <v>90.08</v>
      </c>
      <c r="N26" s="18" t="str">
        <f t="shared" si="1"/>
        <v>87.38</v>
      </c>
      <c r="O26" s="18" t="str">
        <f t="shared" si="2"/>
        <v>8</v>
      </c>
      <c r="P26" s="18" t="str">
        <f t="shared" si="3"/>
        <v>11</v>
      </c>
    </row>
    <row r="27" ht="46.5" spans="1:16">
      <c r="A27" s="16">
        <v>26</v>
      </c>
      <c r="B27" s="14" t="s">
        <v>247</v>
      </c>
      <c r="C27" s="14" t="s">
        <v>248</v>
      </c>
      <c r="D27" s="14" t="s">
        <v>133</v>
      </c>
      <c r="E27" s="14" t="s">
        <v>75</v>
      </c>
      <c r="F27" s="14" t="s">
        <v>220</v>
      </c>
      <c r="G27" s="14" t="s">
        <v>23</v>
      </c>
      <c r="H27" s="14" t="s">
        <v>249</v>
      </c>
      <c r="I27" s="14">
        <v>5</v>
      </c>
      <c r="J27" s="14" t="s">
        <v>250</v>
      </c>
      <c r="K27" s="14">
        <v>2</v>
      </c>
      <c r="L27" s="14" t="s">
        <v>28</v>
      </c>
      <c r="M27" s="18">
        <f t="shared" si="0"/>
        <v>87.2</v>
      </c>
      <c r="N27" s="18" t="str">
        <f t="shared" si="1"/>
        <v>86</v>
      </c>
      <c r="O27" s="18">
        <f t="shared" si="2"/>
        <v>5</v>
      </c>
      <c r="P27" s="18">
        <f t="shared" si="3"/>
        <v>2</v>
      </c>
    </row>
    <row r="28" ht="46.5" spans="1:16">
      <c r="A28" s="16">
        <v>27</v>
      </c>
      <c r="B28" s="14" t="s">
        <v>251</v>
      </c>
      <c r="C28" s="14" t="s">
        <v>252</v>
      </c>
      <c r="D28" s="14" t="s">
        <v>133</v>
      </c>
      <c r="E28" s="14" t="s">
        <v>75</v>
      </c>
      <c r="F28" s="14" t="s">
        <v>253</v>
      </c>
      <c r="G28" s="14" t="s">
        <v>23</v>
      </c>
      <c r="H28" s="14" t="s">
        <v>28</v>
      </c>
      <c r="I28" s="14">
        <v>0</v>
      </c>
      <c r="J28" s="15" t="s">
        <v>254</v>
      </c>
      <c r="K28" s="15">
        <v>16</v>
      </c>
      <c r="L28" s="14" t="s">
        <v>28</v>
      </c>
      <c r="M28" s="18">
        <f t="shared" si="0"/>
        <v>87.86</v>
      </c>
      <c r="N28" s="18" t="str">
        <f t="shared" si="1"/>
        <v>86.26</v>
      </c>
      <c r="O28" s="18">
        <f t="shared" si="2"/>
        <v>0</v>
      </c>
      <c r="P28" s="19">
        <f t="shared" si="3"/>
        <v>16</v>
      </c>
    </row>
    <row r="29" ht="31" spans="1:16">
      <c r="A29" s="16">
        <v>28</v>
      </c>
      <c r="B29" s="14" t="s">
        <v>255</v>
      </c>
      <c r="C29" s="14" t="s">
        <v>256</v>
      </c>
      <c r="D29" s="14" t="s">
        <v>133</v>
      </c>
      <c r="E29" s="14" t="s">
        <v>21</v>
      </c>
      <c r="F29" s="14" t="s">
        <v>257</v>
      </c>
      <c r="G29" s="14" t="s">
        <v>23</v>
      </c>
      <c r="H29" s="14" t="s">
        <v>28</v>
      </c>
      <c r="I29" s="14">
        <v>0</v>
      </c>
      <c r="J29" s="14" t="s">
        <v>258</v>
      </c>
      <c r="K29" s="14">
        <v>4</v>
      </c>
      <c r="L29" s="14" t="s">
        <v>28</v>
      </c>
      <c r="M29" s="18">
        <f t="shared" si="0"/>
        <v>90.14</v>
      </c>
      <c r="N29" s="18" t="str">
        <f t="shared" si="1"/>
        <v>89.74</v>
      </c>
      <c r="O29" s="18">
        <f t="shared" si="2"/>
        <v>0</v>
      </c>
      <c r="P29" s="18">
        <f t="shared" si="3"/>
        <v>4</v>
      </c>
    </row>
    <row r="30" ht="31" spans="1:16">
      <c r="A30" s="16">
        <v>29</v>
      </c>
      <c r="B30" s="14" t="s">
        <v>259</v>
      </c>
      <c r="C30" s="14" t="s">
        <v>260</v>
      </c>
      <c r="D30" s="14" t="s">
        <v>133</v>
      </c>
      <c r="E30" s="14" t="s">
        <v>21</v>
      </c>
      <c r="F30" s="14" t="s">
        <v>261</v>
      </c>
      <c r="G30" s="14" t="s">
        <v>23</v>
      </c>
      <c r="H30" s="14" t="s">
        <v>28</v>
      </c>
      <c r="I30" s="14" t="s">
        <v>37</v>
      </c>
      <c r="J30" s="14" t="s">
        <v>262</v>
      </c>
      <c r="K30" s="14" t="s">
        <v>196</v>
      </c>
      <c r="L30" s="14" t="s">
        <v>263</v>
      </c>
      <c r="M30" s="18">
        <f t="shared" si="0"/>
        <v>90.46</v>
      </c>
      <c r="N30" s="18" t="str">
        <f t="shared" si="1"/>
        <v>89.06</v>
      </c>
      <c r="O30" s="18" t="str">
        <f t="shared" si="2"/>
        <v>0</v>
      </c>
      <c r="P30" s="18" t="str">
        <f t="shared" si="3"/>
        <v>14</v>
      </c>
    </row>
    <row r="31" ht="31" spans="1:16">
      <c r="A31" s="16">
        <v>30</v>
      </c>
      <c r="B31" s="14" t="s">
        <v>264</v>
      </c>
      <c r="C31" s="14" t="s">
        <v>265</v>
      </c>
      <c r="D31" s="14" t="s">
        <v>133</v>
      </c>
      <c r="E31" s="14" t="s">
        <v>75</v>
      </c>
      <c r="F31" s="14" t="s">
        <v>266</v>
      </c>
      <c r="G31" s="14" t="s">
        <v>23</v>
      </c>
      <c r="H31" s="14" t="s">
        <v>28</v>
      </c>
      <c r="I31" s="14">
        <v>0</v>
      </c>
      <c r="J31" s="14" t="s">
        <v>267</v>
      </c>
      <c r="K31" s="14">
        <v>10</v>
      </c>
      <c r="L31" s="14" t="s">
        <v>28</v>
      </c>
      <c r="M31" s="18">
        <f t="shared" si="0"/>
        <v>84.44</v>
      </c>
      <c r="N31" s="18" t="str">
        <f t="shared" si="1"/>
        <v>83.44</v>
      </c>
      <c r="O31" s="18">
        <f t="shared" si="2"/>
        <v>0</v>
      </c>
      <c r="P31" s="18">
        <f t="shared" si="3"/>
        <v>10</v>
      </c>
    </row>
    <row r="32" ht="31" spans="1:16">
      <c r="A32" s="16">
        <v>31</v>
      </c>
      <c r="B32" s="14" t="s">
        <v>268</v>
      </c>
      <c r="C32" s="14" t="s">
        <v>269</v>
      </c>
      <c r="D32" s="14" t="s">
        <v>133</v>
      </c>
      <c r="E32" s="14" t="s">
        <v>75</v>
      </c>
      <c r="F32" s="14" t="s">
        <v>270</v>
      </c>
      <c r="G32" s="14" t="s">
        <v>23</v>
      </c>
      <c r="H32" s="14" t="s">
        <v>271</v>
      </c>
      <c r="I32" s="14">
        <v>36</v>
      </c>
      <c r="J32" s="14" t="s">
        <v>272</v>
      </c>
      <c r="K32" s="14">
        <v>3</v>
      </c>
      <c r="L32" s="14" t="s">
        <v>28</v>
      </c>
      <c r="M32" s="18">
        <f t="shared" si="0"/>
        <v>87.143</v>
      </c>
      <c r="N32" s="18" t="str">
        <f t="shared" si="1"/>
        <v>79.643</v>
      </c>
      <c r="O32" s="18">
        <f t="shared" si="2"/>
        <v>36</v>
      </c>
      <c r="P32" s="18">
        <f t="shared" si="3"/>
        <v>3</v>
      </c>
    </row>
    <row r="33" ht="31" spans="1:16">
      <c r="A33" s="16">
        <v>32</v>
      </c>
      <c r="B33" s="14" t="s">
        <v>273</v>
      </c>
      <c r="C33" s="14" t="s">
        <v>274</v>
      </c>
      <c r="D33" s="14" t="s">
        <v>133</v>
      </c>
      <c r="E33" s="14" t="s">
        <v>21</v>
      </c>
      <c r="F33" s="14" t="s">
        <v>275</v>
      </c>
      <c r="G33" s="14" t="s">
        <v>23</v>
      </c>
      <c r="H33" s="14" t="s">
        <v>28</v>
      </c>
      <c r="I33" s="14">
        <v>0</v>
      </c>
      <c r="J33" s="14" t="s">
        <v>276</v>
      </c>
      <c r="K33" s="14" t="s">
        <v>277</v>
      </c>
      <c r="L33" s="14" t="s">
        <v>28</v>
      </c>
      <c r="M33" s="18">
        <f t="shared" si="0"/>
        <v>89.7</v>
      </c>
      <c r="N33" s="18" t="str">
        <f t="shared" si="1"/>
        <v>88.40</v>
      </c>
      <c r="O33" s="18">
        <f t="shared" si="2"/>
        <v>0</v>
      </c>
      <c r="P33" s="18" t="str">
        <f t="shared" si="3"/>
        <v>13</v>
      </c>
    </row>
    <row r="34" ht="31" spans="1:16">
      <c r="A34" s="16">
        <v>33</v>
      </c>
      <c r="B34" s="14" t="s">
        <v>278</v>
      </c>
      <c r="C34" s="14" t="s">
        <v>279</v>
      </c>
      <c r="D34" s="14" t="s">
        <v>133</v>
      </c>
      <c r="E34" s="14" t="s">
        <v>75</v>
      </c>
      <c r="F34" s="14" t="s">
        <v>280</v>
      </c>
      <c r="G34" s="14" t="s">
        <v>23</v>
      </c>
      <c r="H34" s="14" t="s">
        <v>28</v>
      </c>
      <c r="I34" s="14">
        <v>0</v>
      </c>
      <c r="J34" s="14" t="s">
        <v>281</v>
      </c>
      <c r="K34" s="14">
        <v>8</v>
      </c>
      <c r="L34" s="14" t="s">
        <v>28</v>
      </c>
      <c r="M34" s="18">
        <f t="shared" si="0"/>
        <v>84.12</v>
      </c>
      <c r="N34" s="18" t="str">
        <f t="shared" si="1"/>
        <v>83.32</v>
      </c>
      <c r="O34" s="18">
        <f t="shared" si="2"/>
        <v>0</v>
      </c>
      <c r="P34" s="18">
        <f t="shared" si="3"/>
        <v>8</v>
      </c>
    </row>
    <row r="35" ht="31" spans="1:16">
      <c r="A35" s="16">
        <v>34</v>
      </c>
      <c r="B35" s="14" t="s">
        <v>282</v>
      </c>
      <c r="C35" s="14" t="s">
        <v>283</v>
      </c>
      <c r="D35" s="14" t="s">
        <v>133</v>
      </c>
      <c r="E35" s="14" t="s">
        <v>75</v>
      </c>
      <c r="F35" s="14" t="s">
        <v>284</v>
      </c>
      <c r="G35" s="14" t="s">
        <v>23</v>
      </c>
      <c r="H35" s="14" t="s">
        <v>28</v>
      </c>
      <c r="I35" s="14">
        <v>0</v>
      </c>
      <c r="J35" s="14" t="s">
        <v>285</v>
      </c>
      <c r="K35" s="14" t="s">
        <v>156</v>
      </c>
      <c r="L35" s="14" t="s">
        <v>28</v>
      </c>
      <c r="M35" s="18">
        <f t="shared" si="0"/>
        <v>91.25</v>
      </c>
      <c r="N35" s="18" t="str">
        <f t="shared" si="1"/>
        <v>90.35</v>
      </c>
      <c r="O35" s="18">
        <f t="shared" si="2"/>
        <v>0</v>
      </c>
      <c r="P35" s="18" t="str">
        <f t="shared" si="3"/>
        <v>9</v>
      </c>
    </row>
    <row r="36" ht="31" spans="1:16">
      <c r="A36" s="16">
        <v>35</v>
      </c>
      <c r="B36" s="14" t="s">
        <v>286</v>
      </c>
      <c r="C36" s="14" t="s">
        <v>287</v>
      </c>
      <c r="D36" s="14" t="s">
        <v>133</v>
      </c>
      <c r="E36" s="14" t="s">
        <v>75</v>
      </c>
      <c r="F36" s="14" t="s">
        <v>288</v>
      </c>
      <c r="G36" s="14" t="s">
        <v>23</v>
      </c>
      <c r="H36" s="14" t="s">
        <v>28</v>
      </c>
      <c r="I36" s="14">
        <v>0</v>
      </c>
      <c r="J36" s="14" t="s">
        <v>289</v>
      </c>
      <c r="K36" s="14" t="s">
        <v>246</v>
      </c>
      <c r="L36" s="14" t="s">
        <v>28</v>
      </c>
      <c r="M36" s="18">
        <f t="shared" si="0"/>
        <v>84.48</v>
      </c>
      <c r="N36" s="18" t="str">
        <f t="shared" si="1"/>
        <v>83.38</v>
      </c>
      <c r="O36" s="18">
        <f t="shared" si="2"/>
        <v>0</v>
      </c>
      <c r="P36" s="18" t="str">
        <f t="shared" si="3"/>
        <v>11</v>
      </c>
    </row>
    <row r="37" ht="31" spans="1:16">
      <c r="A37" s="16">
        <v>36</v>
      </c>
      <c r="B37" s="14" t="s">
        <v>290</v>
      </c>
      <c r="C37" s="14" t="s">
        <v>291</v>
      </c>
      <c r="D37" s="14" t="s">
        <v>133</v>
      </c>
      <c r="E37" s="14" t="s">
        <v>21</v>
      </c>
      <c r="F37" s="14" t="s">
        <v>292</v>
      </c>
      <c r="G37" s="14" t="s">
        <v>23</v>
      </c>
      <c r="H37" s="14" t="s">
        <v>28</v>
      </c>
      <c r="I37" s="14">
        <v>0</v>
      </c>
      <c r="J37" s="14" t="s">
        <v>293</v>
      </c>
      <c r="K37" s="14" t="s">
        <v>294</v>
      </c>
      <c r="L37" s="14" t="s">
        <v>295</v>
      </c>
      <c r="M37" s="18">
        <f t="shared" si="0"/>
        <v>86.24</v>
      </c>
      <c r="N37" s="18" t="str">
        <f t="shared" si="1"/>
        <v>84.44</v>
      </c>
      <c r="O37" s="18">
        <f t="shared" si="2"/>
        <v>0</v>
      </c>
      <c r="P37" s="18" t="str">
        <f t="shared" si="3"/>
        <v>18</v>
      </c>
    </row>
    <row r="38" ht="31" spans="1:16">
      <c r="A38" s="16">
        <v>37</v>
      </c>
      <c r="B38" s="14" t="s">
        <v>296</v>
      </c>
      <c r="C38" s="14" t="s">
        <v>297</v>
      </c>
      <c r="D38" s="14" t="s">
        <v>133</v>
      </c>
      <c r="E38" s="14" t="s">
        <v>21</v>
      </c>
      <c r="F38" s="14" t="s">
        <v>298</v>
      </c>
      <c r="G38" s="14" t="s">
        <v>23</v>
      </c>
      <c r="H38" s="14" t="s">
        <v>299</v>
      </c>
      <c r="I38" s="14">
        <v>28</v>
      </c>
      <c r="J38" s="14" t="s">
        <v>300</v>
      </c>
      <c r="K38" s="14">
        <v>11</v>
      </c>
      <c r="L38" s="14" t="s">
        <v>28</v>
      </c>
      <c r="M38" s="18">
        <f t="shared" si="0"/>
        <v>92.55</v>
      </c>
      <c r="N38" s="18" t="str">
        <f t="shared" si="1"/>
        <v>85.85</v>
      </c>
      <c r="O38" s="18">
        <f t="shared" si="2"/>
        <v>28</v>
      </c>
      <c r="P38" s="18">
        <f t="shared" si="3"/>
        <v>11</v>
      </c>
    </row>
    <row r="39" ht="46.5" spans="1:16">
      <c r="A39" s="16">
        <v>38</v>
      </c>
      <c r="B39" s="14" t="s">
        <v>301</v>
      </c>
      <c r="C39" s="14" t="s">
        <v>302</v>
      </c>
      <c r="D39" s="14" t="s">
        <v>133</v>
      </c>
      <c r="E39" s="14" t="s">
        <v>21</v>
      </c>
      <c r="F39" s="14" t="s">
        <v>22</v>
      </c>
      <c r="G39" s="14" t="s">
        <v>23</v>
      </c>
      <c r="H39" s="14" t="s">
        <v>303</v>
      </c>
      <c r="I39" s="14" t="s">
        <v>27</v>
      </c>
      <c r="J39" s="14" t="s">
        <v>304</v>
      </c>
      <c r="K39" s="14">
        <v>20</v>
      </c>
      <c r="L39" s="14" t="s">
        <v>305</v>
      </c>
      <c r="M39" s="18">
        <f t="shared" si="0"/>
        <v>92.21</v>
      </c>
      <c r="N39" s="18" t="str">
        <f t="shared" si="1"/>
        <v>87.81</v>
      </c>
      <c r="O39" s="18" t="str">
        <f t="shared" si="2"/>
        <v>12</v>
      </c>
      <c r="P39" s="18">
        <f t="shared" si="3"/>
        <v>20</v>
      </c>
    </row>
    <row r="40" ht="31" spans="1:16">
      <c r="A40" s="16">
        <v>39</v>
      </c>
      <c r="B40" s="14" t="s">
        <v>306</v>
      </c>
      <c r="C40" s="14" t="s">
        <v>307</v>
      </c>
      <c r="D40" s="14" t="s">
        <v>133</v>
      </c>
      <c r="E40" s="14" t="s">
        <v>75</v>
      </c>
      <c r="F40" s="14" t="s">
        <v>308</v>
      </c>
      <c r="G40" s="14" t="s">
        <v>23</v>
      </c>
      <c r="H40" s="14" t="s">
        <v>28</v>
      </c>
      <c r="I40" s="14" t="s">
        <v>37</v>
      </c>
      <c r="J40" s="14" t="s">
        <v>28</v>
      </c>
      <c r="K40" s="14" t="s">
        <v>37</v>
      </c>
      <c r="L40" s="14" t="s">
        <v>28</v>
      </c>
      <c r="M40" s="18">
        <f t="shared" si="0"/>
        <v>86.35</v>
      </c>
      <c r="N40" s="18" t="str">
        <f t="shared" si="1"/>
        <v>86.35</v>
      </c>
      <c r="O40" s="18" t="str">
        <f t="shared" si="2"/>
        <v>0</v>
      </c>
      <c r="P40" s="18" t="str">
        <f t="shared" si="3"/>
        <v>0</v>
      </c>
    </row>
    <row r="41" ht="31" spans="1:16">
      <c r="A41" s="16">
        <v>40</v>
      </c>
      <c r="B41" s="14" t="s">
        <v>309</v>
      </c>
      <c r="C41" s="14" t="s">
        <v>310</v>
      </c>
      <c r="D41" s="14" t="s">
        <v>133</v>
      </c>
      <c r="E41" s="14" t="s">
        <v>21</v>
      </c>
      <c r="F41" s="14" t="s">
        <v>311</v>
      </c>
      <c r="G41" s="14" t="s">
        <v>23</v>
      </c>
      <c r="H41" s="14" t="s">
        <v>28</v>
      </c>
      <c r="I41" s="14">
        <v>0</v>
      </c>
      <c r="J41" s="14" t="s">
        <v>312</v>
      </c>
      <c r="K41" s="14" t="s">
        <v>156</v>
      </c>
      <c r="L41" s="14" t="s">
        <v>313</v>
      </c>
      <c r="M41" s="18">
        <f t="shared" si="0"/>
        <v>87.02</v>
      </c>
      <c r="N41" s="18" t="str">
        <f t="shared" si="1"/>
        <v>86.12</v>
      </c>
      <c r="O41" s="18">
        <f t="shared" si="2"/>
        <v>0</v>
      </c>
      <c r="P41" s="18" t="str">
        <f t="shared" si="3"/>
        <v>9</v>
      </c>
    </row>
    <row r="44" spans="8:8">
      <c r="H44" s="10"/>
    </row>
    <row r="45" spans="8:8">
      <c r="H45" s="10"/>
    </row>
    <row r="46" spans="8:8">
      <c r="H46" s="10"/>
    </row>
    <row r="47" spans="4:8">
      <c r="D47" s="10"/>
      <c r="H47" s="10"/>
    </row>
    <row r="48" spans="4:8">
      <c r="D48" s="10"/>
      <c r="H48" s="12"/>
    </row>
    <row r="49" spans="4:4">
      <c r="D49" s="10"/>
    </row>
    <row r="50" spans="4:4">
      <c r="D50" s="10"/>
    </row>
    <row r="51" spans="4:4">
      <c r="D51" s="12"/>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
  <sheetViews>
    <sheetView zoomScale="60" zoomScaleNormal="60" topLeftCell="C1" workbookViewId="0">
      <selection activeCell="E29" sqref="E29"/>
    </sheetView>
  </sheetViews>
  <sheetFormatPr defaultColWidth="9" defaultRowHeight="14"/>
  <cols>
    <col min="1" max="1" width="4.875" customWidth="1"/>
    <col min="2" max="2" width="9.125" customWidth="1"/>
    <col min="3" max="3" width="26.125" customWidth="1"/>
    <col min="4" max="5" width="18.25" customWidth="1"/>
    <col min="6" max="6" width="7" customWidth="1"/>
    <col min="7" max="7" width="66.875" customWidth="1"/>
    <col min="8" max="8" width="14.375" customWidth="1"/>
    <col min="9" max="13" width="90.625" customWidth="1"/>
  </cols>
  <sheetData>
    <row r="1" ht="62" spans="1:13">
      <c r="A1" s="2" t="s">
        <v>0</v>
      </c>
      <c r="B1" s="2" t="s">
        <v>2</v>
      </c>
      <c r="C1" s="2" t="s">
        <v>314</v>
      </c>
      <c r="D1" s="3" t="s">
        <v>315</v>
      </c>
      <c r="E1" s="2" t="s">
        <v>4</v>
      </c>
      <c r="F1" s="2" t="s">
        <v>5</v>
      </c>
      <c r="G1" s="2" t="s">
        <v>6</v>
      </c>
      <c r="H1" s="2" t="s">
        <v>7</v>
      </c>
      <c r="I1" s="13" t="s">
        <v>8</v>
      </c>
      <c r="J1" s="13" t="s">
        <v>9</v>
      </c>
      <c r="K1" s="13" t="s">
        <v>10</v>
      </c>
      <c r="L1" s="13" t="s">
        <v>11</v>
      </c>
      <c r="M1" s="13" t="s">
        <v>12</v>
      </c>
    </row>
    <row r="2" ht="15.5" spans="1:13">
      <c r="A2" s="2">
        <v>1</v>
      </c>
      <c r="B2" s="4" t="s">
        <v>316</v>
      </c>
      <c r="C2" s="4" t="s">
        <v>19</v>
      </c>
      <c r="D2" s="5" t="s">
        <v>317</v>
      </c>
      <c r="E2" s="4" t="s">
        <v>74</v>
      </c>
      <c r="F2" s="4" t="s">
        <v>21</v>
      </c>
      <c r="G2" s="4" t="s">
        <v>318</v>
      </c>
      <c r="H2" s="4" t="s">
        <v>23</v>
      </c>
      <c r="I2" s="14" t="s">
        <v>28</v>
      </c>
      <c r="J2" s="14" t="s">
        <v>37</v>
      </c>
      <c r="K2" s="14" t="s">
        <v>319</v>
      </c>
      <c r="L2" s="14" t="s">
        <v>246</v>
      </c>
      <c r="M2" s="14" t="s">
        <v>320</v>
      </c>
    </row>
    <row r="3" ht="15.5" spans="1:13">
      <c r="A3" s="2">
        <v>2</v>
      </c>
      <c r="B3" s="4" t="s">
        <v>321</v>
      </c>
      <c r="C3" s="4" t="s">
        <v>19</v>
      </c>
      <c r="D3" s="5" t="s">
        <v>322</v>
      </c>
      <c r="E3" s="4" t="s">
        <v>133</v>
      </c>
      <c r="F3" s="4" t="s">
        <v>21</v>
      </c>
      <c r="G3" s="4" t="s">
        <v>323</v>
      </c>
      <c r="H3" s="4" t="s">
        <v>23</v>
      </c>
      <c r="I3" s="14" t="s">
        <v>28</v>
      </c>
      <c r="J3" s="14" t="s">
        <v>37</v>
      </c>
      <c r="K3" s="14" t="s">
        <v>324</v>
      </c>
      <c r="L3" s="14" t="s">
        <v>161</v>
      </c>
      <c r="M3" s="14" t="s">
        <v>28</v>
      </c>
    </row>
    <row r="4" ht="15.5" spans="1:13">
      <c r="A4" s="2">
        <v>3</v>
      </c>
      <c r="B4" s="4" t="s">
        <v>35</v>
      </c>
      <c r="C4" s="4" t="s">
        <v>19</v>
      </c>
      <c r="D4" s="5" t="s">
        <v>322</v>
      </c>
      <c r="E4" s="4" t="s">
        <v>20</v>
      </c>
      <c r="F4" s="4" t="s">
        <v>21</v>
      </c>
      <c r="G4" s="4" t="s">
        <v>36</v>
      </c>
      <c r="H4" s="4" t="s">
        <v>23</v>
      </c>
      <c r="I4" s="14" t="s">
        <v>28</v>
      </c>
      <c r="J4" s="14" t="s">
        <v>37</v>
      </c>
      <c r="K4" s="14" t="s">
        <v>38</v>
      </c>
      <c r="L4" s="14" t="s">
        <v>39</v>
      </c>
      <c r="M4" s="14" t="s">
        <v>28</v>
      </c>
    </row>
    <row r="5" ht="46.5" spans="1:13">
      <c r="A5" s="2">
        <v>4</v>
      </c>
      <c r="B5" s="4" t="s">
        <v>141</v>
      </c>
      <c r="C5" s="4" t="s">
        <v>19</v>
      </c>
      <c r="D5" s="5" t="s">
        <v>322</v>
      </c>
      <c r="E5" s="4" t="s">
        <v>133</v>
      </c>
      <c r="F5" s="4" t="s">
        <v>21</v>
      </c>
      <c r="G5" s="4" t="s">
        <v>142</v>
      </c>
      <c r="H5" s="4" t="s">
        <v>23</v>
      </c>
      <c r="I5" s="14" t="s">
        <v>143</v>
      </c>
      <c r="J5" s="14" t="s">
        <v>143</v>
      </c>
      <c r="K5" s="14" t="s">
        <v>144</v>
      </c>
      <c r="L5" s="14" t="s">
        <v>27</v>
      </c>
      <c r="M5" s="14" t="s">
        <v>145</v>
      </c>
    </row>
    <row r="6" ht="31" spans="1:13">
      <c r="A6" s="2">
        <v>5</v>
      </c>
      <c r="B6" s="4" t="s">
        <v>325</v>
      </c>
      <c r="C6" s="4" t="s">
        <v>19</v>
      </c>
      <c r="D6" s="5" t="s">
        <v>322</v>
      </c>
      <c r="E6" s="4" t="s">
        <v>133</v>
      </c>
      <c r="F6" s="4" t="s">
        <v>21</v>
      </c>
      <c r="G6" s="4" t="s">
        <v>326</v>
      </c>
      <c r="H6" s="4" t="s">
        <v>23</v>
      </c>
      <c r="I6" s="14" t="s">
        <v>28</v>
      </c>
      <c r="J6" s="14" t="s">
        <v>28</v>
      </c>
      <c r="K6" s="14" t="s">
        <v>327</v>
      </c>
      <c r="L6" s="14" t="s">
        <v>39</v>
      </c>
      <c r="M6" s="14" t="s">
        <v>328</v>
      </c>
    </row>
    <row r="7" s="1" customFormat="1" ht="15.5" spans="1:13">
      <c r="A7" s="6">
        <v>6</v>
      </c>
      <c r="B7" s="7" t="s">
        <v>181</v>
      </c>
      <c r="C7" s="7" t="s">
        <v>19</v>
      </c>
      <c r="D7" s="8" t="s">
        <v>322</v>
      </c>
      <c r="E7" s="7" t="s">
        <v>133</v>
      </c>
      <c r="F7" s="7" t="s">
        <v>21</v>
      </c>
      <c r="G7" s="7" t="s">
        <v>182</v>
      </c>
      <c r="H7" s="7" t="s">
        <v>23</v>
      </c>
      <c r="I7" s="15" t="s">
        <v>28</v>
      </c>
      <c r="J7" s="15" t="s">
        <v>28</v>
      </c>
      <c r="K7" s="15" t="s">
        <v>183</v>
      </c>
      <c r="L7" s="15" t="s">
        <v>329</v>
      </c>
      <c r="M7" s="15" t="s">
        <v>28</v>
      </c>
    </row>
    <row r="8" ht="15.5" spans="1:13">
      <c r="A8" s="2">
        <v>7</v>
      </c>
      <c r="B8" s="4" t="s">
        <v>189</v>
      </c>
      <c r="C8" s="4" t="s">
        <v>19</v>
      </c>
      <c r="D8" s="5" t="s">
        <v>317</v>
      </c>
      <c r="E8" s="4" t="s">
        <v>133</v>
      </c>
      <c r="F8" s="4" t="s">
        <v>75</v>
      </c>
      <c r="G8" s="4" t="s">
        <v>190</v>
      </c>
      <c r="H8" s="4" t="s">
        <v>23</v>
      </c>
      <c r="I8" s="14" t="s">
        <v>28</v>
      </c>
      <c r="J8" s="14" t="s">
        <v>37</v>
      </c>
      <c r="K8" s="14" t="s">
        <v>191</v>
      </c>
      <c r="L8" s="14" t="s">
        <v>161</v>
      </c>
      <c r="M8" s="14" t="s">
        <v>28</v>
      </c>
    </row>
    <row r="9" ht="31" spans="1:13">
      <c r="A9" s="2">
        <v>8</v>
      </c>
      <c r="B9" s="4" t="s">
        <v>193</v>
      </c>
      <c r="C9" s="4" t="s">
        <v>19</v>
      </c>
      <c r="D9" s="5" t="s">
        <v>322</v>
      </c>
      <c r="E9" s="4" t="s">
        <v>133</v>
      </c>
      <c r="F9" s="4" t="s">
        <v>21</v>
      </c>
      <c r="G9" s="4" t="s">
        <v>194</v>
      </c>
      <c r="H9" s="4" t="s">
        <v>23</v>
      </c>
      <c r="I9" s="14" t="s">
        <v>28</v>
      </c>
      <c r="J9" s="14" t="s">
        <v>28</v>
      </c>
      <c r="K9" s="14" t="s">
        <v>195</v>
      </c>
      <c r="L9" s="14" t="s">
        <v>196</v>
      </c>
      <c r="M9" s="14" t="s">
        <v>28</v>
      </c>
    </row>
    <row r="10" ht="46.5" spans="1:13">
      <c r="A10" s="2">
        <v>9</v>
      </c>
      <c r="B10" s="4" t="s">
        <v>330</v>
      </c>
      <c r="C10" s="4" t="s">
        <v>19</v>
      </c>
      <c r="D10" s="5" t="s">
        <v>322</v>
      </c>
      <c r="E10" s="4" t="s">
        <v>20</v>
      </c>
      <c r="F10" s="4" t="s">
        <v>331</v>
      </c>
      <c r="G10" s="4" t="s">
        <v>28</v>
      </c>
      <c r="H10" s="4" t="s">
        <v>23</v>
      </c>
      <c r="I10" s="14" t="s">
        <v>332</v>
      </c>
      <c r="J10" s="14" t="s">
        <v>28</v>
      </c>
      <c r="K10" s="14" t="s">
        <v>28</v>
      </c>
      <c r="L10" s="14" t="s">
        <v>28</v>
      </c>
      <c r="M10" s="14" t="s">
        <v>28</v>
      </c>
    </row>
    <row r="11" ht="31" spans="1:13">
      <c r="A11" s="2">
        <v>10</v>
      </c>
      <c r="B11" s="4" t="s">
        <v>230</v>
      </c>
      <c r="C11" s="4" t="s">
        <v>19</v>
      </c>
      <c r="D11" s="5" t="s">
        <v>322</v>
      </c>
      <c r="E11" s="4" t="s">
        <v>133</v>
      </c>
      <c r="F11" s="4" t="s">
        <v>75</v>
      </c>
      <c r="G11" s="4" t="s">
        <v>231</v>
      </c>
      <c r="H11" s="4" t="s">
        <v>23</v>
      </c>
      <c r="I11" s="14" t="s">
        <v>28</v>
      </c>
      <c r="J11" s="14" t="s">
        <v>37</v>
      </c>
      <c r="K11" s="14" t="s">
        <v>232</v>
      </c>
      <c r="L11" s="14" t="s">
        <v>233</v>
      </c>
      <c r="M11" s="14" t="s">
        <v>28</v>
      </c>
    </row>
    <row r="12" ht="15.5" spans="1:13">
      <c r="A12" s="2">
        <v>11</v>
      </c>
      <c r="B12" s="4" t="s">
        <v>333</v>
      </c>
      <c r="C12" s="4" t="s">
        <v>19</v>
      </c>
      <c r="D12" s="5" t="s">
        <v>322</v>
      </c>
      <c r="E12" s="4" t="s">
        <v>20</v>
      </c>
      <c r="F12" s="4" t="s">
        <v>331</v>
      </c>
      <c r="G12" s="4" t="s">
        <v>28</v>
      </c>
      <c r="H12" s="4" t="s">
        <v>23</v>
      </c>
      <c r="I12" s="14" t="s">
        <v>28</v>
      </c>
      <c r="J12" s="14" t="s">
        <v>28</v>
      </c>
      <c r="K12" s="14" t="s">
        <v>28</v>
      </c>
      <c r="L12" s="14" t="s">
        <v>28</v>
      </c>
      <c r="M12" s="14" t="s">
        <v>28</v>
      </c>
    </row>
    <row r="13" ht="31" spans="1:13">
      <c r="A13" s="2">
        <v>12</v>
      </c>
      <c r="B13" s="4" t="s">
        <v>235</v>
      </c>
      <c r="C13" s="4" t="s">
        <v>19</v>
      </c>
      <c r="D13" s="5" t="s">
        <v>322</v>
      </c>
      <c r="E13" s="4" t="s">
        <v>133</v>
      </c>
      <c r="F13" s="4" t="s">
        <v>21</v>
      </c>
      <c r="G13" s="4" t="s">
        <v>236</v>
      </c>
      <c r="H13" s="4" t="s">
        <v>23</v>
      </c>
      <c r="I13" s="14" t="s">
        <v>28</v>
      </c>
      <c r="J13" s="14" t="s">
        <v>37</v>
      </c>
      <c r="K13" s="14" t="s">
        <v>237</v>
      </c>
      <c r="L13" s="14" t="s">
        <v>334</v>
      </c>
      <c r="M13" s="14" t="s">
        <v>28</v>
      </c>
    </row>
    <row r="14" ht="15.5" spans="1:13">
      <c r="A14" s="2">
        <v>13</v>
      </c>
      <c r="B14" s="4" t="s">
        <v>335</v>
      </c>
      <c r="C14" s="4" t="s">
        <v>19</v>
      </c>
      <c r="D14" s="5" t="s">
        <v>317</v>
      </c>
      <c r="E14" s="4" t="s">
        <v>42</v>
      </c>
      <c r="F14" s="4" t="s">
        <v>331</v>
      </c>
      <c r="G14" s="4" t="s">
        <v>28</v>
      </c>
      <c r="H14" s="4" t="s">
        <v>23</v>
      </c>
      <c r="I14" s="14" t="s">
        <v>28</v>
      </c>
      <c r="J14" s="14" t="s">
        <v>28</v>
      </c>
      <c r="K14" s="14" t="s">
        <v>28</v>
      </c>
      <c r="L14" s="14" t="s">
        <v>28</v>
      </c>
      <c r="M14" s="14" t="s">
        <v>28</v>
      </c>
    </row>
    <row r="15" ht="31" spans="1:13">
      <c r="A15" s="2">
        <v>14</v>
      </c>
      <c r="B15" s="4" t="s">
        <v>55</v>
      </c>
      <c r="C15" s="4" t="s">
        <v>19</v>
      </c>
      <c r="D15" s="5" t="s">
        <v>317</v>
      </c>
      <c r="E15" s="4" t="s">
        <v>20</v>
      </c>
      <c r="F15" s="4" t="s">
        <v>21</v>
      </c>
      <c r="G15" s="4" t="s">
        <v>56</v>
      </c>
      <c r="H15" s="4" t="s">
        <v>23</v>
      </c>
      <c r="I15" s="14" t="s">
        <v>28</v>
      </c>
      <c r="J15" s="14" t="s">
        <v>28</v>
      </c>
      <c r="K15" s="14" t="s">
        <v>57</v>
      </c>
      <c r="L15" s="14" t="s">
        <v>58</v>
      </c>
      <c r="M15" s="14" t="s">
        <v>59</v>
      </c>
    </row>
    <row r="16" ht="31" spans="1:13">
      <c r="A16" s="2">
        <v>15</v>
      </c>
      <c r="B16" s="4" t="s">
        <v>336</v>
      </c>
      <c r="C16" s="4" t="s">
        <v>19</v>
      </c>
      <c r="D16" s="5" t="s">
        <v>322</v>
      </c>
      <c r="E16" s="4" t="s">
        <v>20</v>
      </c>
      <c r="F16" s="4" t="s">
        <v>21</v>
      </c>
      <c r="G16" s="4" t="s">
        <v>337</v>
      </c>
      <c r="H16" s="4" t="s">
        <v>23</v>
      </c>
      <c r="I16" s="14" t="s">
        <v>28</v>
      </c>
      <c r="J16" s="14" t="s">
        <v>37</v>
      </c>
      <c r="K16" s="14" t="s">
        <v>338</v>
      </c>
      <c r="L16" s="14" t="s">
        <v>339</v>
      </c>
      <c r="M16" s="14" t="s">
        <v>28</v>
      </c>
    </row>
    <row r="17" ht="31" spans="1:13">
      <c r="A17" s="2">
        <v>16</v>
      </c>
      <c r="B17" s="4" t="s">
        <v>256</v>
      </c>
      <c r="C17" s="4" t="s">
        <v>19</v>
      </c>
      <c r="D17" s="5" t="s">
        <v>317</v>
      </c>
      <c r="E17" s="4" t="s">
        <v>133</v>
      </c>
      <c r="F17" s="4" t="s">
        <v>21</v>
      </c>
      <c r="G17" s="4" t="s">
        <v>257</v>
      </c>
      <c r="H17" s="4" t="s">
        <v>23</v>
      </c>
      <c r="I17" s="14" t="s">
        <v>28</v>
      </c>
      <c r="J17" s="14" t="s">
        <v>28</v>
      </c>
      <c r="K17" s="14" t="s">
        <v>258</v>
      </c>
      <c r="L17" s="14" t="s">
        <v>340</v>
      </c>
      <c r="M17" s="14" t="s">
        <v>28</v>
      </c>
    </row>
    <row r="18" ht="31" spans="1:13">
      <c r="A18" s="2">
        <v>17</v>
      </c>
      <c r="B18" s="4" t="s">
        <v>287</v>
      </c>
      <c r="C18" s="4" t="s">
        <v>19</v>
      </c>
      <c r="D18" s="5" t="s">
        <v>322</v>
      </c>
      <c r="E18" s="4" t="s">
        <v>133</v>
      </c>
      <c r="F18" s="4" t="s">
        <v>75</v>
      </c>
      <c r="G18" s="4" t="s">
        <v>288</v>
      </c>
      <c r="H18" s="4" t="s">
        <v>23</v>
      </c>
      <c r="I18" s="14" t="s">
        <v>28</v>
      </c>
      <c r="J18" s="14" t="s">
        <v>28</v>
      </c>
      <c r="K18" s="14" t="s">
        <v>289</v>
      </c>
      <c r="L18" s="14" t="s">
        <v>246</v>
      </c>
      <c r="M18" s="14" t="s">
        <v>28</v>
      </c>
    </row>
    <row r="19" ht="15.5" spans="1:13">
      <c r="A19" s="2">
        <v>18</v>
      </c>
      <c r="B19" s="4" t="s">
        <v>341</v>
      </c>
      <c r="C19" s="4" t="s">
        <v>19</v>
      </c>
      <c r="D19" s="5" t="s">
        <v>322</v>
      </c>
      <c r="E19" s="4" t="s">
        <v>133</v>
      </c>
      <c r="F19" s="4" t="s">
        <v>331</v>
      </c>
      <c r="G19" s="4" t="s">
        <v>342</v>
      </c>
      <c r="H19" s="4" t="s">
        <v>23</v>
      </c>
      <c r="I19" s="14" t="s">
        <v>28</v>
      </c>
      <c r="J19" s="14" t="s">
        <v>28</v>
      </c>
      <c r="K19" s="14" t="s">
        <v>28</v>
      </c>
      <c r="L19" s="14" t="s">
        <v>28</v>
      </c>
      <c r="M19" s="14" t="s">
        <v>28</v>
      </c>
    </row>
    <row r="25" spans="4:5">
      <c r="D25" s="9"/>
      <c r="E25" s="10"/>
    </row>
    <row r="26" spans="4:5">
      <c r="D26" s="9"/>
      <c r="E26" s="10"/>
    </row>
    <row r="27" spans="4:5">
      <c r="D27" s="9"/>
      <c r="E27" s="10"/>
    </row>
    <row r="28" spans="4:5">
      <c r="D28" s="9"/>
      <c r="E28" s="10"/>
    </row>
    <row r="29" spans="4:5">
      <c r="D29" s="11"/>
      <c r="E29" s="1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4</vt:i4>
      </vt:variant>
    </vt:vector>
  </HeadingPairs>
  <TitlesOfParts>
    <vt:vector size="4" baseType="lpstr">
      <vt:lpstr>科硕、法学法硕</vt:lpstr>
      <vt:lpstr>博士</vt:lpstr>
      <vt:lpstr>法硕（非法学）</vt:lpstr>
      <vt:lpstr>研究生助学金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zzf</dc:creator>
  <cp:lastModifiedBy>非 Antibiotic</cp:lastModifiedBy>
  <dcterms:created xsi:type="dcterms:W3CDTF">2022-11-23T01:15:00Z</dcterms:created>
  <dcterms:modified xsi:type="dcterms:W3CDTF">2022-12-11T14:09:13Z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A866EEBD9E1542ADB06B98716819F832</vt:lpwstr>
  </property>
  <property fmtid="{D5CDD505-2E9C-101B-9397-08002B2CF9AE}" pid="3" name="KSOProductBuildVer">
    <vt:lpwstr>2052-11.1.0.12598</vt:lpwstr>
  </property>
</Properties>
</file>